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0" yWindow="0" windowWidth="27400" windowHeight="12720" activeTab="0"/>
  </bookViews>
  <sheets>
    <sheet name="印刷物" sheetId="1" r:id="rId1"/>
    <sheet name="HPオプション" sheetId="2" r:id="rId2"/>
    <sheet name="ゆうメール" sheetId="3" r:id="rId3"/>
  </sheets>
  <definedNames>
    <definedName name="_xlnm._FilterDatabase" localSheetId="0" hidden="1">'印刷物'!$A$3:$K$190</definedName>
  </definedNames>
  <calcPr fullCalcOnLoad="1"/>
</workbook>
</file>

<file path=xl/sharedStrings.xml><?xml version="1.0" encoding="utf-8"?>
<sst xmlns="http://schemas.openxmlformats.org/spreadsheetml/2006/main" count="1403" uniqueCount="298">
  <si>
    <t>デザイン</t>
  </si>
  <si>
    <t>No</t>
  </si>
  <si>
    <t>商品名</t>
  </si>
  <si>
    <t>項目</t>
  </si>
  <si>
    <t>詳細</t>
  </si>
  <si>
    <t>種類</t>
  </si>
  <si>
    <t>表面</t>
  </si>
  <si>
    <t>数量</t>
  </si>
  <si>
    <t>式</t>
  </si>
  <si>
    <t>売価</t>
  </si>
  <si>
    <t>工数</t>
  </si>
  <si>
    <t>原価</t>
  </si>
  <si>
    <t>粗利</t>
  </si>
  <si>
    <t>納期</t>
  </si>
  <si>
    <t>ロゴ(ランサーズ)</t>
  </si>
  <si>
    <t>ロゴ(社内)</t>
  </si>
  <si>
    <t>3案</t>
  </si>
  <si>
    <t>名刺(開院前)</t>
  </si>
  <si>
    <t>地図なし（イラスト別途製作必要）</t>
  </si>
  <si>
    <t>名刺(開院前)二つ折り</t>
  </si>
  <si>
    <t>名刺(表裏)</t>
  </si>
  <si>
    <t>診察券</t>
  </si>
  <si>
    <t>封筒</t>
  </si>
  <si>
    <t>開業チラシ（片面)</t>
  </si>
  <si>
    <t>開業チラシ（両面)</t>
  </si>
  <si>
    <t>リーフレット(二つ折り)</t>
  </si>
  <si>
    <t>リーフレット(三つ折り)</t>
  </si>
  <si>
    <t>挨拶状(はがき)</t>
  </si>
  <si>
    <t>はがき・二つ折り</t>
  </si>
  <si>
    <t>地図</t>
  </si>
  <si>
    <t>イラスト</t>
  </si>
  <si>
    <t>1点</t>
  </si>
  <si>
    <t>別途見積</t>
  </si>
  <si>
    <t>その他</t>
  </si>
  <si>
    <t>都度見積り</t>
  </si>
  <si>
    <t>写真撮影(スタッフ)</t>
  </si>
  <si>
    <t>1回</t>
  </si>
  <si>
    <t>印刷</t>
  </si>
  <si>
    <t>単価@</t>
  </si>
  <si>
    <t>マットコート</t>
  </si>
  <si>
    <t>135g</t>
  </si>
  <si>
    <t>両面</t>
  </si>
  <si>
    <t>枚</t>
  </si>
  <si>
    <t>名刺</t>
  </si>
  <si>
    <t>表4色裏4色</t>
  </si>
  <si>
    <t>180g</t>
  </si>
  <si>
    <t>表4色裏1色</t>
  </si>
  <si>
    <t>紙</t>
  </si>
  <si>
    <t>両面4色</t>
  </si>
  <si>
    <t>プラ厚</t>
  </si>
  <si>
    <t>封筒(洋長3)</t>
  </si>
  <si>
    <t>4色</t>
  </si>
  <si>
    <t>ホワイトケント100g</t>
  </si>
  <si>
    <t>片面</t>
  </si>
  <si>
    <t>封筒(角2)</t>
  </si>
  <si>
    <t>チラシ（A4）</t>
  </si>
  <si>
    <t>片面4色</t>
  </si>
  <si>
    <t>コート90</t>
  </si>
  <si>
    <t>コート73</t>
  </si>
  <si>
    <t>コート73+90（1,000枚）</t>
  </si>
  <si>
    <t>コート73+90（2,000枚）</t>
  </si>
  <si>
    <t>コート73+90（3,000枚）</t>
  </si>
  <si>
    <t>コート73+90（4,000枚）</t>
  </si>
  <si>
    <t>コート73+90（5,000枚）</t>
  </si>
  <si>
    <t>コート73+90（6,000枚）</t>
  </si>
  <si>
    <t>コート73+90（7,000枚）</t>
  </si>
  <si>
    <t>コート73+90（8,000枚）</t>
  </si>
  <si>
    <t>コート73+90（9,000枚）</t>
  </si>
  <si>
    <t>コート73×2</t>
  </si>
  <si>
    <t>コート135</t>
  </si>
  <si>
    <t>挨拶状（官製はがき）</t>
  </si>
  <si>
    <t>(宛名無・投函無)モノクロ</t>
  </si>
  <si>
    <t>スタンダード</t>
  </si>
  <si>
    <t>官製はがき</t>
  </si>
  <si>
    <t>入稿手数料別途2万</t>
  </si>
  <si>
    <t>(宛名有・投函有)モノクロ</t>
  </si>
  <si>
    <t>挨拶状（2つ折りカード）</t>
  </si>
  <si>
    <t>(封入無・宛名無・切手有・投函無)</t>
  </si>
  <si>
    <t>封筒付き二つ折り</t>
  </si>
  <si>
    <t>(封入無・宛名有・切手有・投函無)</t>
  </si>
  <si>
    <t>(封入有・宛名無・切手有・投函無)</t>
  </si>
  <si>
    <t>(封入有・宛名有・切手有・投函有)</t>
  </si>
  <si>
    <t>大礼紙</t>
  </si>
  <si>
    <t>マグネット</t>
  </si>
  <si>
    <t>マグネッット</t>
  </si>
  <si>
    <t>基本サービス</t>
  </si>
  <si>
    <t>オプション料金表</t>
  </si>
  <si>
    <t>1時間@</t>
  </si>
  <si>
    <t>料金 (\)　税込　※内容・工数によって変動する場合があります</t>
  </si>
  <si>
    <t>想定利益</t>
  </si>
  <si>
    <t>・テキスト・画像追加更新（2 回／月）</t>
  </si>
  <si>
    <t>web制作</t>
  </si>
  <si>
    <t>・ページ追加（2 ページ／月）*１スクロール程度</t>
  </si>
  <si>
    <t>TOPデザイン（１案）</t>
  </si>
  <si>
    <t>・メールアカウント取得</t>
  </si>
  <si>
    <t>TOPコーディング</t>
  </si>
  <si>
    <t>・サーバー/ドメイン管理</t>
  </si>
  <si>
    <t>下層コーディング（スタンダード）1ページ</t>
  </si>
  <si>
    <t>・アクセス解析機能</t>
  </si>
  <si>
    <t>下層コーディング（デザイン）</t>
  </si>
  <si>
    <t>・お知らせ更新システム管理</t>
  </si>
  <si>
    <t>サーバー移管</t>
  </si>
  <si>
    <t>・ブラウザ対応…IE11、chrome（最新）、Firefox（最新）、Safari（9以降）</t>
  </si>
  <si>
    <t>メールの訪問設定（台数により変更）</t>
  </si>
  <si>
    <t>電話相談（30分）</t>
  </si>
  <si>
    <t>訪問打ち合わせ（１回）</t>
  </si>
  <si>
    <t>Web企画ディレクション費用（２回訪問付き）</t>
  </si>
  <si>
    <t>求人事務局代行</t>
  </si>
  <si>
    <t>グラフィック</t>
  </si>
  <si>
    <t>イラスト地図作製</t>
  </si>
  <si>
    <t>ロゴトレース</t>
  </si>
  <si>
    <t>ロゴデザイン</t>
  </si>
  <si>
    <t>イラスト似顔絵作成</t>
  </si>
  <si>
    <t>画像処理</t>
  </si>
  <si>
    <t>写真明るさ補正、リサイズ</t>
  </si>
  <si>
    <t>無料</t>
  </si>
  <si>
    <t>写真加工・合成・画像処理</t>
  </si>
  <si>
    <t>都度お見積もり</t>
  </si>
  <si>
    <t>プログラム関連</t>
  </si>
  <si>
    <t>お問い合わせフォーム（フォーム実装・確認画面・完了画面）</t>
  </si>
  <si>
    <t>ブログ機能追加</t>
  </si>
  <si>
    <t>待ち状況表示</t>
  </si>
  <si>
    <t>診療カレンダー（テンプレート）</t>
  </si>
  <si>
    <t>診療カレンダー(オリジナル）</t>
  </si>
  <si>
    <t>簡易PHP追加　（お知らせ更新フォームと同様のプログラムの設置）</t>
  </si>
  <si>
    <t>20,000～</t>
  </si>
  <si>
    <t>システム開発</t>
  </si>
  <si>
    <t>文字サイズ変更システム</t>
  </si>
  <si>
    <t>JavaScriptアニメーション</t>
  </si>
  <si>
    <t>スライドショー（スタンダード）</t>
  </si>
  <si>
    <t>無料～</t>
  </si>
  <si>
    <t>タブメニュー</t>
  </si>
  <si>
    <t>アコーディオンメニュー</t>
  </si>
  <si>
    <t>ドロップダウンメニュー</t>
  </si>
  <si>
    <t>スクロールに応じたJavaScriptアニメーション</t>
  </si>
  <si>
    <t>パララックス</t>
  </si>
  <si>
    <t>その他JavaScriptアニメーション</t>
  </si>
  <si>
    <t>動画</t>
  </si>
  <si>
    <t>動画掲載</t>
  </si>
  <si>
    <t>動画制作</t>
  </si>
  <si>
    <t>ポータルサイト関連</t>
  </si>
  <si>
    <t>メディカルプレスサービス</t>
  </si>
  <si>
    <t>ファミリック掲載</t>
  </si>
  <si>
    <t>SEO対策</t>
  </si>
  <si>
    <t>SEO対策についてのご相談</t>
  </si>
  <si>
    <t>SEO対策の実施（上位表示を保証するものではありません）</t>
  </si>
  <si>
    <t>プロカメラマン派遣</t>
  </si>
  <si>
    <t>レスポンシブ対応</t>
  </si>
  <si>
    <t>スマートフォンサイト　１Ｐ</t>
  </si>
  <si>
    <t>スマートフォンサイト　６Ｐ</t>
  </si>
  <si>
    <t>リスティングサービス</t>
  </si>
  <si>
    <t>リスティング</t>
  </si>
  <si>
    <t>リスティング広告運営代行（20％）</t>
  </si>
  <si>
    <t>ゆうメール</t>
  </si>
  <si>
    <t>大きさ</t>
  </si>
  <si>
    <t>長さ・幅・厚さの合計が１．７ｍ以内</t>
  </si>
  <si>
    <t>重さ</t>
  </si>
  <si>
    <t>３kg以内</t>
  </si>
  <si>
    <t>条件</t>
  </si>
  <si>
    <t>外装の見やすい所に「ゆうメール」又はこれに相当する文字を表示</t>
  </si>
  <si>
    <t>○基本運賃（全国統一）</t>
  </si>
  <si>
    <t xml:space="preserve">150ｇまで  </t>
  </si>
  <si>
    <t>250ｇまで</t>
  </si>
  <si>
    <t>500ｇまで</t>
  </si>
  <si>
    <t>1kgまで</t>
  </si>
  <si>
    <t>2kgまで</t>
  </si>
  <si>
    <t>2kg超</t>
  </si>
  <si>
    <t>180円</t>
  </si>
  <si>
    <t>210円</t>
  </si>
  <si>
    <t>290円</t>
  </si>
  <si>
    <t>340円</t>
  </si>
  <si>
    <t>450円</t>
  </si>
  <si>
    <t>590円</t>
  </si>
  <si>
    <t>○運賃自動計算</t>
  </si>
  <si>
    <t>http://www.post.japanpost.jp/cgi-simulator/booklet.php</t>
  </si>
  <si>
    <t>【一度に500通以上発送する場合の特別料金】</t>
  </si>
  <si>
    <t>【一度に5000通以上発送する場合の特別料金】</t>
  </si>
  <si>
    <t>重量</t>
  </si>
  <si>
    <t>あて先</t>
  </si>
  <si>
    <t>区内</t>
  </si>
  <si>
    <t>県内</t>
  </si>
  <si>
    <t>県外</t>
  </si>
  <si>
    <t>200g以内</t>
  </si>
  <si>
    <t>95円</t>
  </si>
  <si>
    <t>100円</t>
  </si>
  <si>
    <t>110円</t>
  </si>
  <si>
    <t>65円</t>
  </si>
  <si>
    <t>70円</t>
  </si>
  <si>
    <t>80円</t>
  </si>
  <si>
    <t>400g以内</t>
  </si>
  <si>
    <t>135円</t>
  </si>
  <si>
    <t>150円</t>
  </si>
  <si>
    <t>160円</t>
  </si>
  <si>
    <t>105円</t>
  </si>
  <si>
    <t>120円</t>
  </si>
  <si>
    <t>600g以内</t>
  </si>
  <si>
    <t>165円</t>
  </si>
  <si>
    <t>205円</t>
  </si>
  <si>
    <t>140円</t>
  </si>
  <si>
    <t>800g以内</t>
  </si>
  <si>
    <t>200円</t>
  </si>
  <si>
    <t>215円</t>
  </si>
  <si>
    <t>245円</t>
  </si>
  <si>
    <t>170円</t>
  </si>
  <si>
    <t>185円</t>
  </si>
  <si>
    <t>1kg以内</t>
  </si>
  <si>
    <t>230円</t>
  </si>
  <si>
    <t>250円</t>
  </si>
  <si>
    <t>285円</t>
  </si>
  <si>
    <t>190円</t>
  </si>
  <si>
    <t>2kg以内</t>
  </si>
  <si>
    <t>255円</t>
  </si>
  <si>
    <t>275円</t>
  </si>
  <si>
    <t>315円</t>
  </si>
  <si>
    <t>220円</t>
  </si>
  <si>
    <t>3kg以内</t>
  </si>
  <si>
    <t>355円</t>
  </si>
  <si>
    <t>375円</t>
  </si>
  <si>
    <t>435円</t>
  </si>
  <si>
    <t>300円</t>
  </si>
  <si>
    <t>350円</t>
  </si>
  <si>
    <t>○タウンプラス（ご指定いただいた地域の配達可能なすべての箇所に荷物を届けるサービス）</t>
  </si>
  <si>
    <t>発送形態</t>
  </si>
  <si>
    <t>角2封筒（A4）・長3封筒</t>
  </si>
  <si>
    <t>発送手配</t>
  </si>
  <si>
    <t>該当地域の郵便局へすべて持ち込み（封筒に差出人と「ゆうメール」の印字をする必要あり）</t>
  </si>
  <si>
    <t>金額</t>
  </si>
  <si>
    <t>配達地域や発送量によってかわる</t>
  </si>
  <si>
    <t>支払い</t>
  </si>
  <si>
    <t>事前に契約締結の上、現金もしくは、後払い。但し後払いのは契約者本人としかできない。</t>
  </si>
  <si>
    <t>また、発送件数についてはその地域に何件配達箇所があるかを事前に郵便局に確認する必要あり。</t>
  </si>
  <si>
    <t>例）芝郵便局から六本木1丁目に発送の場合</t>
  </si>
  <si>
    <t>500通以上</t>
  </si>
  <si>
    <t>5000通以上</t>
  </si>
  <si>
    <t>角2封筒（A4）</t>
  </si>
  <si>
    <t>43円</t>
  </si>
  <si>
    <t>31円</t>
  </si>
  <si>
    <t>長3封筒</t>
  </si>
  <si>
    <t>25円</t>
  </si>
  <si>
    <t>23円</t>
  </si>
  <si>
    <t>持ち込みから1週間前（通常は翌日か翌々日には届く）</t>
  </si>
  <si>
    <t>○発送のためにかかる工程</t>
  </si>
  <si>
    <t>①印刷　②封筒印字作業（差出人・「ゆうメール」・料金後納スタンプ）　③封入・のり付け作業　④持ち込み作業　⑤契約・支払い</t>
  </si>
  <si>
    <t>計算</t>
  </si>
  <si>
    <t>粗利計算</t>
  </si>
  <si>
    <t>原価計算</t>
  </si>
  <si>
    <t>デザイン</t>
  </si>
  <si>
    <t>HP</t>
  </si>
  <si>
    <t>オリジナルHP（１０P）</t>
  </si>
  <si>
    <t>ページ数１０ページ</t>
  </si>
  <si>
    <t>オリジナルHP（１５P）</t>
  </si>
  <si>
    <t>ページ数１５ページ</t>
  </si>
  <si>
    <t>ヒーローCMS</t>
  </si>
  <si>
    <t>スマホレスポンシブ</t>
  </si>
  <si>
    <t>ヒーロースマホ</t>
  </si>
  <si>
    <t>オリジナルブログシステム</t>
  </si>
  <si>
    <t>プロカメラマン</t>
  </si>
  <si>
    <t>式</t>
  </si>
  <si>
    <t>工数</t>
  </si>
  <si>
    <t>原価</t>
  </si>
  <si>
    <t>TOPコーディング</t>
  </si>
  <si>
    <t>下層コーディング（スタンダード）1P</t>
  </si>
  <si>
    <t>HP基本諸費用</t>
  </si>
  <si>
    <t>診察券</t>
  </si>
  <si>
    <t>印刷</t>
  </si>
  <si>
    <t>表4色裏1色</t>
  </si>
  <si>
    <t>両面</t>
  </si>
  <si>
    <t>枚</t>
  </si>
  <si>
    <t>新聞折込</t>
  </si>
  <si>
    <t>東京　23区</t>
  </si>
  <si>
    <t>東京　23区外</t>
  </si>
  <si>
    <t>千葉県（全県）</t>
  </si>
  <si>
    <t>埼玉県（全県）</t>
  </si>
  <si>
    <t>神奈川県</t>
  </si>
  <si>
    <t>配布</t>
  </si>
  <si>
    <t>A（川崎市、横浜市(鶴見・神奈川・港北・西・中・南・港南・磯子・保土ヶ谷・緑・青葉・ 都筑の各区)</t>
  </si>
  <si>
    <t>B（相模原市、津久井郡、愛甲郡）</t>
  </si>
  <si>
    <t>C（藤沢市(G長後)・大和・綾瀬・座間・厚木・海老名の各市）</t>
  </si>
  <si>
    <t>D（横浜市(金沢区)）</t>
  </si>
  <si>
    <t>E（横浜市(戸塚・泉・瀬谷・旭の各区)）</t>
  </si>
  <si>
    <t>F（横浜市(栄区)、逗子市、三浦郡）</t>
  </si>
  <si>
    <t>G（鎌倉・藤沢・茅ケ崎・高座各市郡の朝日新聞以外の販売店）</t>
  </si>
  <si>
    <t>I （鎌倉市・藤沢市(G長後を除く)・茅ヶ崎市・高座郡の朝日新聞販売店）</t>
  </si>
  <si>
    <t>J（横須賀市、三浦市）</t>
  </si>
  <si>
    <t>K（小田原市(G下曽我を除く)、足柄下郡）</t>
  </si>
  <si>
    <t>L（小田原市(G下曽我)、南足柄市、足柄上郡）</t>
  </si>
  <si>
    <t>A4</t>
  </si>
  <si>
    <t>単価</t>
  </si>
  <si>
    <t>No</t>
  </si>
  <si>
    <t>枚数</t>
  </si>
  <si>
    <t>売価</t>
  </si>
  <si>
    <t>原価</t>
  </si>
  <si>
    <t>粗利</t>
  </si>
  <si>
    <t>枚</t>
  </si>
  <si>
    <t>↓自動計算↓</t>
  </si>
  <si>
    <t>↓配布枚数を入れてチェック</t>
  </si>
  <si>
    <t>プラ薄（研美社）</t>
  </si>
  <si>
    <t>プラ薄（グラフィック）</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</si>
</sst>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quot;\&quot;* #,##0.00_ ;_ &quot;\&quot;* \-#,##0.00_ ;_ &quot;\&quot;* &quot;-&quot;??_ ;_ @_ "/>
    <numFmt numFmtId="182" formatCode="_-&quot;\&quot;* #,##0_-\ ;\-&quot;\&quot;* #,##0_-\ ;_-&quot;\&quot;* &quot;-&quot;??_-\ ;_-@_-"/>
    <numFmt numFmtId="183" formatCode="_-&quot;\&quot;* #,##0_-&quot;\&quot;\ ;&quot;\&quot;\-&quot;\&quot;* #,##0_-&quot;\&quot;\ ;_-&quot;\&quot;* &quot;-&quot;??_-&quot;\&quot;\ ;_-@_-"/>
    <numFmt numFmtId="184" formatCode="_ * #,##0_ ;_ * \-#,##0_ ;_ * &quot;-&quot;??_ ;_ @_ "/>
    <numFmt numFmtId="185" formatCode="_ * #,##0_ ;_ * &quot;\&quot;\-#,##0_ ;_ * &quot;-&quot;??_ ;_ @_ "/>
    <numFmt numFmtId="186" formatCode="&quot;\&quot;#,##0;[Red]&quot;\&quot;&quot;\&quot;\-#,##0"/>
    <numFmt numFmtId="187" formatCode="#,##0_ "/>
    <numFmt numFmtId="188" formatCode="&quot;\&quot;#,##0_);[Red]&quot;\&quot;\(&quot;\&quot;#,##0&quot;\&quot;\)"/>
    <numFmt numFmtId="189" formatCode="0.0"/>
    <numFmt numFmtId="190" formatCode="0_ ;[Red]\-0\ "/>
    <numFmt numFmtId="191" formatCode="0.00_ ;[Red]\-0.00\ "/>
  </numFmts>
  <fonts count="58">
    <font>
      <sz val="11"/>
      <color indexed="8"/>
      <name val="ＭＳ Ｐゴシック"/>
      <family val="3"/>
    </font>
    <font>
      <sz val="12"/>
      <color indexed="8"/>
      <name val="ＭＳ Ｐゴシック"/>
      <family val="2"/>
    </font>
    <font>
      <sz val="10"/>
      <color indexed="8"/>
      <name val="ＭＳ Ｐゴシック"/>
      <family val="3"/>
    </font>
    <font>
      <b/>
      <sz val="10"/>
      <color indexed="8"/>
      <name val="ＭＳ Ｐゴシック"/>
      <family val="3"/>
    </font>
    <font>
      <u val="single"/>
      <sz val="11"/>
      <color indexed="12"/>
      <name val="ＭＳ Ｐゴシック"/>
      <family val="3"/>
    </font>
    <font>
      <sz val="10"/>
      <name val="ＭＳ Ｐゴシック"/>
      <family val="3"/>
    </font>
    <font>
      <sz val="10"/>
      <color indexed="63"/>
      <name val="ＭＳ Ｐゴシック"/>
      <family val="3"/>
    </font>
    <font>
      <sz val="11"/>
      <color indexed="63"/>
      <name val="ＭＳ Ｐゴシック"/>
      <family val="3"/>
    </font>
    <font>
      <b/>
      <sz val="11"/>
      <color indexed="10"/>
      <name val="ＭＳ Ｐゴシック"/>
      <family val="3"/>
    </font>
    <font>
      <sz val="11"/>
      <name val="MS PGothic"/>
      <family val="3"/>
    </font>
    <font>
      <b/>
      <sz val="11"/>
      <name val="MS PGothic"/>
      <family val="3"/>
    </font>
    <font>
      <sz val="11"/>
      <name val="ＭＳ Ｐゴシック"/>
      <family val="3"/>
    </font>
    <font>
      <sz val="9"/>
      <color indexed="8"/>
      <name val="ＭＳ Ｐゴシック"/>
      <family val="3"/>
    </font>
    <font>
      <sz val="11"/>
      <color indexed="10"/>
      <name val="ＭＳ Ｐゴシック"/>
      <family val="3"/>
    </font>
    <font>
      <b/>
      <sz val="12"/>
      <color indexed="8"/>
      <name val="ＭＳ Ｐゴシック"/>
      <family val="2"/>
    </font>
    <font>
      <b/>
      <sz val="11"/>
      <color indexed="56"/>
      <name val="ＭＳ Ｐゴシック"/>
      <family val="2"/>
    </font>
    <font>
      <b/>
      <sz val="12"/>
      <color indexed="9"/>
      <name val="ＭＳ Ｐゴシック"/>
      <family val="2"/>
    </font>
    <font>
      <b/>
      <sz val="12"/>
      <color indexed="52"/>
      <name val="ＭＳ Ｐゴシック"/>
      <family val="2"/>
    </font>
    <font>
      <b/>
      <sz val="13"/>
      <color indexed="56"/>
      <name val="ＭＳ Ｐゴシック"/>
      <family val="2"/>
    </font>
    <font>
      <u val="single"/>
      <sz val="11"/>
      <color indexed="20"/>
      <name val="ＭＳ Ｐゴシック"/>
      <family val="3"/>
    </font>
    <font>
      <b/>
      <sz val="12"/>
      <color indexed="63"/>
      <name val="ＭＳ Ｐゴシック"/>
      <family val="2"/>
    </font>
    <font>
      <sz val="12"/>
      <color indexed="17"/>
      <name val="ＭＳ Ｐゴシック"/>
      <family val="2"/>
    </font>
    <font>
      <sz val="12"/>
      <color indexed="62"/>
      <name val="ＭＳ Ｐゴシック"/>
      <family val="2"/>
    </font>
    <font>
      <b/>
      <sz val="15"/>
      <color indexed="56"/>
      <name val="ＭＳ Ｐゴシック"/>
      <family val="2"/>
    </font>
    <font>
      <b/>
      <sz val="18"/>
      <color indexed="56"/>
      <name val="ＭＳ Ｐゴシック"/>
      <family val="2"/>
    </font>
    <font>
      <sz val="12"/>
      <color indexed="9"/>
      <name val="ＭＳ Ｐゴシック"/>
      <family val="2"/>
    </font>
    <font>
      <i/>
      <sz val="12"/>
      <color indexed="23"/>
      <name val="ＭＳ Ｐゴシック"/>
      <family val="2"/>
    </font>
    <font>
      <sz val="12"/>
      <color indexed="10"/>
      <name val="ＭＳ Ｐゴシック"/>
      <family val="2"/>
    </font>
    <font>
      <sz val="12"/>
      <color indexed="52"/>
      <name val="ＭＳ Ｐゴシック"/>
      <family val="2"/>
    </font>
    <font>
      <sz val="12"/>
      <color indexed="14"/>
      <name val="ＭＳ Ｐゴシック"/>
      <family val="2"/>
    </font>
    <font>
      <sz val="12"/>
      <color indexed="60"/>
      <name val="ＭＳ Ｐゴシック"/>
      <family val="2"/>
    </font>
    <font>
      <sz val="10"/>
      <name val="Osaka"/>
      <family val="0"/>
    </font>
    <font>
      <sz val="6"/>
      <name val="ＭＳ Ｐゴシック"/>
      <family val="2"/>
    </font>
    <font>
      <sz val="12"/>
      <name val="Osaka"/>
      <family val="0"/>
    </font>
    <font>
      <sz val="6"/>
      <color indexed="8"/>
      <name val="ＭＳ Ｐゴシック"/>
      <family val="0"/>
    </font>
    <font>
      <sz val="9"/>
      <name val="ＭＳ Ｐゴシック"/>
      <family val="0"/>
    </font>
    <font>
      <sz val="11"/>
      <color indexed="8"/>
      <name val="MS PGothic"/>
      <family val="3"/>
    </font>
    <font>
      <sz val="11"/>
      <color indexed="9"/>
      <name val="MS PGothic"/>
      <family val="3"/>
    </font>
    <font>
      <sz val="9"/>
      <color indexed="9"/>
      <name val="ＭＳ Ｐゴシック"/>
      <family val="3"/>
    </font>
    <font>
      <sz val="10"/>
      <color indexed="9"/>
      <name val="ＭＳ Ｐゴシック"/>
      <family val="3"/>
    </font>
    <font>
      <sz val="11"/>
      <color indexed="9"/>
      <name val="ＭＳ Ｐゴシック"/>
      <family val="3"/>
    </font>
    <font>
      <sz val="10"/>
      <color indexed="8"/>
      <name val="MS PGothic"/>
      <family val="3"/>
    </font>
    <font>
      <sz val="10"/>
      <color indexed="10"/>
      <name val="ＭＳ Ｐゴシック"/>
      <family val="3"/>
    </font>
    <font>
      <sz val="9"/>
      <color indexed="10"/>
      <name val="ＭＳ Ｐゴシック"/>
      <family val="0"/>
    </font>
    <font>
      <sz val="12"/>
      <color theme="1"/>
      <name val="Calibri"/>
      <family val="2"/>
    </font>
    <font>
      <sz val="11"/>
      <color indexed="8"/>
      <name val="Calibri"/>
      <family val="3"/>
    </font>
    <font>
      <sz val="11"/>
      <color rgb="FF000000"/>
      <name val="MS PGothic"/>
      <family val="3"/>
    </font>
    <font>
      <sz val="11"/>
      <color rgb="FFFFFFFF"/>
      <name val="MS PGothic"/>
      <family val="3"/>
    </font>
    <font>
      <sz val="11"/>
      <color theme="0"/>
      <name val="MS PGothic"/>
      <family val="3"/>
    </font>
    <font>
      <sz val="9"/>
      <color theme="0"/>
      <name val="ＭＳ Ｐゴシック"/>
      <family val="3"/>
    </font>
    <font>
      <sz val="10"/>
      <color theme="0"/>
      <name val="ＭＳ Ｐゴシック"/>
      <family val="3"/>
    </font>
    <font>
      <sz val="11"/>
      <color theme="0"/>
      <name val="ＭＳ Ｐゴシック"/>
      <family val="3"/>
    </font>
    <font>
      <sz val="10"/>
      <color rgb="FF000000"/>
      <name val="MS PGothic"/>
      <family val="3"/>
    </font>
    <font>
      <sz val="11"/>
      <color rgb="FFFF0000"/>
      <name val="ＭＳ Ｐゴシック"/>
      <family val="3"/>
    </font>
    <font>
      <sz val="10"/>
      <color rgb="FFFF0000"/>
      <name val="ＭＳ Ｐゴシック"/>
      <family val="3"/>
    </font>
    <font>
      <sz val="10"/>
      <color theme="1"/>
      <name val="ＭＳ Ｐゴシック"/>
      <family val="3"/>
    </font>
    <font>
      <sz val="10"/>
      <color theme="1"/>
      <name val="MS PGothic"/>
      <family val="3"/>
    </font>
    <font>
      <sz val="9"/>
      <color rgb="FFFF0000"/>
      <name val="ＭＳ Ｐゴシック"/>
      <family val="0"/>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62"/>
        <bgColor indexed="64"/>
      </patternFill>
    </fill>
    <fill>
      <patternFill patternType="solid">
        <fgColor indexed="19"/>
        <bgColor indexed="64"/>
      </patternFill>
    </fill>
    <fill>
      <patternFill patternType="solid">
        <fgColor indexed="36"/>
        <bgColor indexed="64"/>
      </patternFill>
    </fill>
    <fill>
      <patternFill patternType="solid">
        <fgColor indexed="55"/>
        <bgColor indexed="64"/>
      </patternFill>
    </fill>
    <fill>
      <patternFill patternType="solid">
        <fgColor indexed="43"/>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rgb="FF333333"/>
        <bgColor indexed="64"/>
      </patternFill>
    </fill>
    <fill>
      <patternFill patternType="solid">
        <fgColor theme="1"/>
        <bgColor indexed="64"/>
      </patternFill>
    </fill>
    <fill>
      <patternFill patternType="solid">
        <fgColor rgb="FF808080"/>
        <bgColor indexed="64"/>
      </patternFill>
    </fill>
    <fill>
      <patternFill patternType="solid">
        <fgColor rgb="FFFFFF00"/>
        <bgColor indexed="64"/>
      </patternFill>
    </fill>
    <fill>
      <patternFill patternType="solid">
        <fgColor theme="9" tint="0.5999900102615356"/>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thin">
        <color indexed="13"/>
      </botto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5">
    <xf numFmtId="0" fontId="0" fillId="0" borderId="0">
      <alignment vertical="center"/>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4"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4" borderId="0" applyNumberFormat="0" applyBorder="0" applyAlignment="0" applyProtection="0"/>
    <xf numFmtId="0" fontId="25" fillId="15" borderId="0" applyNumberFormat="0" applyBorder="0" applyAlignment="0" applyProtection="0"/>
    <xf numFmtId="0" fontId="25" fillId="12" borderId="0" applyNumberFormat="0" applyBorder="0" applyAlignment="0" applyProtection="0"/>
    <xf numFmtId="0" fontId="25" fillId="10" borderId="0" applyNumberFormat="0" applyBorder="0" applyAlignment="0" applyProtection="0"/>
    <xf numFmtId="0" fontId="24" fillId="0" borderId="0" applyNumberFormat="0" applyFill="0" applyBorder="0" applyAlignment="0" applyProtection="0"/>
    <xf numFmtId="0" fontId="16" fillId="16" borderId="1"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17" borderId="2" applyNumberFormat="0" applyFont="0" applyAlignment="0" applyProtection="0"/>
    <xf numFmtId="0" fontId="28" fillId="0" borderId="3" applyNumberFormat="0" applyFill="0" applyAlignment="0" applyProtection="0"/>
    <xf numFmtId="0" fontId="29" fillId="18" borderId="0" applyNumberFormat="0" applyBorder="0" applyAlignment="0" applyProtection="0"/>
    <xf numFmtId="0" fontId="17" fillId="11" borderId="4" applyNumberFormat="0" applyAlignment="0" applyProtection="0"/>
    <xf numFmtId="0" fontId="27" fillId="0" borderId="0" applyNumberFormat="0" applyFill="0" applyBorder="0" applyAlignment="0" applyProtection="0"/>
    <xf numFmtId="185" fontId="0" fillId="0" borderId="0" applyFont="0" applyFill="0" applyBorder="0" applyAlignment="0" applyProtection="0"/>
    <xf numFmtId="184" fontId="45" fillId="0" borderId="0" applyFont="0" applyFill="0" applyBorder="0" applyAlignment="0" applyProtection="0"/>
    <xf numFmtId="0" fontId="23" fillId="0" borderId="5" applyNumberFormat="0" applyFill="0" applyAlignment="0" applyProtection="0"/>
    <xf numFmtId="0" fontId="18"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4" fillId="0" borderId="8" applyNumberFormat="0" applyFill="0" applyAlignment="0" applyProtection="0"/>
    <xf numFmtId="0" fontId="20" fillId="11" borderId="9" applyNumberFormat="0" applyAlignment="0" applyProtection="0"/>
    <xf numFmtId="0" fontId="26" fillId="0" borderId="0" applyNumberFormat="0" applyFill="0" applyBorder="0" applyAlignment="0" applyProtection="0"/>
    <xf numFmtId="183" fontId="0" fillId="0" borderId="0" applyFont="0" applyFill="0" applyBorder="0" applyAlignment="0" applyProtection="0"/>
    <xf numFmtId="182" fontId="45" fillId="0" borderId="0" applyFont="0" applyFill="0" applyBorder="0" applyAlignment="0" applyProtection="0"/>
    <xf numFmtId="0" fontId="22" fillId="3" borderId="4" applyNumberFormat="0" applyAlignment="0" applyProtection="0"/>
    <xf numFmtId="0" fontId="0" fillId="0" borderId="0">
      <alignment vertical="center"/>
      <protection/>
    </xf>
    <xf numFmtId="0" fontId="46" fillId="0" borderId="0">
      <alignment/>
      <protection/>
    </xf>
    <xf numFmtId="0" fontId="19" fillId="0" borderId="0" applyNumberFormat="0" applyFill="0" applyBorder="0" applyAlignment="0" applyProtection="0"/>
    <xf numFmtId="0" fontId="30" fillId="19" borderId="0" applyNumberFormat="0" applyBorder="0" applyAlignment="0" applyProtection="0"/>
    <xf numFmtId="0" fontId="21" fillId="20" borderId="0" applyNumberFormat="0" applyBorder="0" applyAlignment="0" applyProtection="0"/>
  </cellStyleXfs>
  <cellXfs count="153">
    <xf numFmtId="0" fontId="0" fillId="0" borderId="0" xfId="0" applyAlignment="1">
      <alignment vertical="center"/>
    </xf>
    <xf numFmtId="0" fontId="2" fillId="0" borderId="0" xfId="60" applyFont="1">
      <alignment vertical="center"/>
      <protection/>
    </xf>
    <xf numFmtId="0" fontId="3" fillId="0" borderId="0" xfId="60" applyFont="1">
      <alignment vertical="center"/>
      <protection/>
    </xf>
    <xf numFmtId="0" fontId="2" fillId="0" borderId="10" xfId="60" applyFont="1" applyBorder="1">
      <alignment vertical="center"/>
      <protection/>
    </xf>
    <xf numFmtId="0" fontId="2" fillId="0" borderId="10" xfId="60" applyFont="1" applyFill="1" applyBorder="1" applyAlignment="1">
      <alignment vertical="center"/>
      <protection/>
    </xf>
    <xf numFmtId="0" fontId="2" fillId="0" borderId="10" xfId="60" applyFont="1" applyFill="1" applyBorder="1" applyAlignment="1">
      <alignment horizontal="center" vertical="center"/>
      <protection/>
    </xf>
    <xf numFmtId="0" fontId="2" fillId="0" borderId="10" xfId="60" applyFont="1" applyFill="1" applyBorder="1">
      <alignment vertical="center"/>
      <protection/>
    </xf>
    <xf numFmtId="0" fontId="2" fillId="0" borderId="11" xfId="60" applyFont="1" applyFill="1" applyBorder="1">
      <alignment vertical="center"/>
      <protection/>
    </xf>
    <xf numFmtId="0" fontId="2" fillId="0" borderId="0" xfId="60" applyFont="1" applyFill="1" applyBorder="1">
      <alignment vertical="center"/>
      <protection/>
    </xf>
    <xf numFmtId="0" fontId="4" fillId="0" borderId="0" xfId="42" applyAlignment="1" applyProtection="1">
      <alignment vertical="center"/>
      <protection/>
    </xf>
    <xf numFmtId="0" fontId="5" fillId="0" borderId="0" xfId="60" applyFont="1">
      <alignment vertical="center"/>
      <protection/>
    </xf>
    <xf numFmtId="0" fontId="6" fillId="2" borderId="10" xfId="60" applyFont="1" applyFill="1" applyBorder="1">
      <alignment vertical="center"/>
      <protection/>
    </xf>
    <xf numFmtId="0" fontId="6" fillId="2" borderId="10" xfId="60" applyFont="1" applyFill="1" applyBorder="1" applyAlignment="1">
      <alignment vertical="center" wrapText="1"/>
      <protection/>
    </xf>
    <xf numFmtId="0" fontId="7" fillId="2" borderId="12" xfId="60" applyFont="1" applyFill="1" applyBorder="1">
      <alignment vertical="center"/>
      <protection/>
    </xf>
    <xf numFmtId="0" fontId="7" fillId="2" borderId="12" xfId="60" applyFont="1" applyFill="1" applyBorder="1" applyAlignment="1">
      <alignment vertical="center" wrapText="1"/>
      <protection/>
    </xf>
    <xf numFmtId="0" fontId="8" fillId="0" borderId="13" xfId="60" applyFont="1" applyBorder="1">
      <alignment vertical="center"/>
      <protection/>
    </xf>
    <xf numFmtId="0" fontId="2" fillId="0" borderId="14" xfId="60" applyFont="1" applyBorder="1">
      <alignment vertical="center"/>
      <protection/>
    </xf>
    <xf numFmtId="0" fontId="2" fillId="0" borderId="15" xfId="60" applyFont="1" applyBorder="1">
      <alignment vertical="center"/>
      <protection/>
    </xf>
    <xf numFmtId="0" fontId="2" fillId="0" borderId="0" xfId="60" applyFont="1" applyBorder="1">
      <alignment vertical="center"/>
      <protection/>
    </xf>
    <xf numFmtId="0" fontId="2" fillId="0" borderId="16" xfId="60" applyFont="1" applyBorder="1">
      <alignment vertical="center"/>
      <protection/>
    </xf>
    <xf numFmtId="0" fontId="2" fillId="3" borderId="0" xfId="60" applyFont="1" applyFill="1" applyBorder="1">
      <alignment vertical="center"/>
      <protection/>
    </xf>
    <xf numFmtId="0" fontId="2" fillId="3" borderId="10" xfId="60" applyFont="1" applyFill="1" applyBorder="1">
      <alignment vertical="center"/>
      <protection/>
    </xf>
    <xf numFmtId="0" fontId="2" fillId="0" borderId="17" xfId="60" applyFont="1" applyBorder="1">
      <alignment vertical="center"/>
      <protection/>
    </xf>
    <xf numFmtId="0" fontId="2" fillId="0" borderId="18" xfId="60" applyFont="1" applyBorder="1">
      <alignment vertical="center"/>
      <protection/>
    </xf>
    <xf numFmtId="0" fontId="2" fillId="0" borderId="19" xfId="60" applyFont="1" applyBorder="1">
      <alignment vertical="center"/>
      <protection/>
    </xf>
    <xf numFmtId="0" fontId="2" fillId="0" borderId="20" xfId="60" applyFont="1" applyBorder="1">
      <alignment vertical="center"/>
      <protection/>
    </xf>
    <xf numFmtId="0" fontId="2" fillId="0" borderId="21" xfId="60" applyFont="1" applyBorder="1">
      <alignment vertical="center"/>
      <protection/>
    </xf>
    <xf numFmtId="0" fontId="2" fillId="0" borderId="22" xfId="60" applyFont="1" applyBorder="1">
      <alignment vertical="center"/>
      <protection/>
    </xf>
    <xf numFmtId="0" fontId="46" fillId="0" borderId="0" xfId="61" applyFont="1" applyAlignment="1">
      <alignment vertical="center"/>
      <protection/>
    </xf>
    <xf numFmtId="0" fontId="9" fillId="0" borderId="0" xfId="61" applyFont="1" applyAlignment="1">
      <alignment vertical="center"/>
      <protection/>
    </xf>
    <xf numFmtId="0" fontId="10" fillId="0" borderId="0" xfId="61" applyFont="1" applyAlignment="1">
      <alignment vertical="center"/>
      <protection/>
    </xf>
    <xf numFmtId="0" fontId="9" fillId="0" borderId="0" xfId="61" applyFont="1" applyAlignment="1">
      <alignment wrapText="1"/>
      <protection/>
    </xf>
    <xf numFmtId="0" fontId="47" fillId="21" borderId="0" xfId="61" applyFont="1" applyFill="1" applyBorder="1" applyAlignment="1">
      <alignment vertical="center" wrapText="1"/>
      <protection/>
    </xf>
    <xf numFmtId="0" fontId="9" fillId="0" borderId="0" xfId="61" applyFont="1" applyAlignment="1">
      <alignment vertical="center" wrapText="1"/>
      <protection/>
    </xf>
    <xf numFmtId="0" fontId="47" fillId="21" borderId="0" xfId="61" applyFont="1" applyFill="1" applyBorder="1" applyAlignment="1">
      <alignment vertical="top" wrapText="1"/>
      <protection/>
    </xf>
    <xf numFmtId="0" fontId="48" fillId="22" borderId="0" xfId="61" applyFont="1" applyFill="1" applyAlignment="1">
      <alignment vertical="top" wrapText="1"/>
      <protection/>
    </xf>
    <xf numFmtId="0" fontId="47" fillId="23" borderId="0" xfId="61" applyFont="1" applyFill="1" applyBorder="1" applyAlignment="1">
      <alignment vertical="center"/>
      <protection/>
    </xf>
    <xf numFmtId="0" fontId="9" fillId="0" borderId="0" xfId="61" applyFont="1" applyAlignment="1">
      <alignment horizontal="left" vertical="center"/>
      <protection/>
    </xf>
    <xf numFmtId="3" fontId="9" fillId="0" borderId="0" xfId="61" applyNumberFormat="1" applyFont="1" applyAlignment="1">
      <alignment horizontal="left" vertical="center"/>
      <protection/>
    </xf>
    <xf numFmtId="3" fontId="9" fillId="0" borderId="0" xfId="61" applyNumberFormat="1" applyFont="1" applyAlignment="1">
      <alignment vertical="center"/>
      <protection/>
    </xf>
    <xf numFmtId="0" fontId="0" fillId="0" borderId="0" xfId="60" applyFill="1">
      <alignment vertical="center"/>
      <protection/>
    </xf>
    <xf numFmtId="0" fontId="0" fillId="0" borderId="0" xfId="60" applyFont="1" applyFill="1">
      <alignment vertical="center"/>
      <protection/>
    </xf>
    <xf numFmtId="0" fontId="11" fillId="0" borderId="0" xfId="0" applyFont="1" applyAlignment="1">
      <alignment vertical="center"/>
    </xf>
    <xf numFmtId="0" fontId="0" fillId="0" borderId="0" xfId="0" applyFill="1" applyAlignment="1">
      <alignment vertical="center"/>
    </xf>
    <xf numFmtId="0" fontId="12" fillId="2" borderId="0" xfId="60" applyFont="1" applyFill="1" applyAlignment="1">
      <alignment horizontal="center" vertical="center"/>
      <protection/>
    </xf>
    <xf numFmtId="0" fontId="12" fillId="2" borderId="0" xfId="60" applyFont="1" applyFill="1" applyAlignment="1">
      <alignment horizontal="left" vertical="center"/>
      <protection/>
    </xf>
    <xf numFmtId="0" fontId="0" fillId="0" borderId="0" xfId="60" applyAlignment="1">
      <alignment horizontal="center" vertical="center"/>
      <protection/>
    </xf>
    <xf numFmtId="0" fontId="0" fillId="0" borderId="0" xfId="60" applyFill="1" applyAlignment="1">
      <alignment horizontal="right" vertical="center"/>
      <protection/>
    </xf>
    <xf numFmtId="0" fontId="0" fillId="0" borderId="0" xfId="60" applyAlignment="1">
      <alignment horizontal="right" vertical="center"/>
      <protection/>
    </xf>
    <xf numFmtId="186" fontId="0" fillId="0" borderId="0" xfId="57" applyNumberFormat="1" applyFont="1" applyAlignment="1">
      <alignment vertical="center"/>
    </xf>
    <xf numFmtId="0" fontId="49" fillId="22" borderId="0" xfId="60" applyFont="1" applyFill="1" applyAlignment="1">
      <alignment horizontal="left" vertical="center"/>
      <protection/>
    </xf>
    <xf numFmtId="0" fontId="12" fillId="22" borderId="0" xfId="60" applyFont="1" applyFill="1" applyAlignment="1">
      <alignment horizontal="left" vertical="center"/>
      <protection/>
    </xf>
    <xf numFmtId="0" fontId="12" fillId="22" borderId="0" xfId="60" applyFont="1" applyFill="1" applyAlignment="1">
      <alignment horizontal="center" vertical="center"/>
      <protection/>
    </xf>
    <xf numFmtId="0" fontId="0" fillId="22" borderId="0" xfId="60" applyFill="1" applyAlignment="1">
      <alignment horizontal="center" vertical="center"/>
      <protection/>
    </xf>
    <xf numFmtId="0" fontId="2" fillId="0" borderId="10" xfId="60" applyFont="1" applyFill="1" applyBorder="1" applyAlignment="1">
      <alignment horizontal="left" vertical="center"/>
      <protection/>
    </xf>
    <xf numFmtId="0" fontId="2" fillId="2" borderId="10" xfId="60" applyFont="1" applyFill="1" applyBorder="1" applyAlignment="1">
      <alignment horizontal="center" vertical="center"/>
      <protection/>
    </xf>
    <xf numFmtId="0" fontId="2" fillId="2" borderId="10" xfId="60" applyFont="1" applyFill="1" applyBorder="1" applyAlignment="1">
      <alignment horizontal="left" vertical="center"/>
      <protection/>
    </xf>
    <xf numFmtId="187" fontId="2" fillId="2" borderId="10" xfId="60" applyNumberFormat="1" applyFont="1" applyFill="1" applyBorder="1" applyAlignment="1">
      <alignment horizontal="center" vertical="center"/>
      <protection/>
    </xf>
    <xf numFmtId="187" fontId="2" fillId="0" borderId="10" xfId="60" applyNumberFormat="1" applyFont="1" applyFill="1" applyBorder="1" applyAlignment="1">
      <alignment horizontal="center" vertical="center"/>
      <protection/>
    </xf>
    <xf numFmtId="0" fontId="2" fillId="2" borderId="0" xfId="60" applyFont="1" applyFill="1" applyBorder="1" applyAlignment="1">
      <alignment horizontal="center" vertical="center"/>
      <protection/>
    </xf>
    <xf numFmtId="0" fontId="2" fillId="2" borderId="0" xfId="60" applyFont="1" applyFill="1" applyBorder="1" applyAlignment="1">
      <alignment horizontal="left" vertical="center"/>
      <protection/>
    </xf>
    <xf numFmtId="187" fontId="2" fillId="2" borderId="0" xfId="60" applyNumberFormat="1" applyFont="1" applyFill="1" applyBorder="1" applyAlignment="1">
      <alignment horizontal="center" vertical="center"/>
      <protection/>
    </xf>
    <xf numFmtId="0" fontId="50" fillId="22" borderId="0" xfId="60" applyFont="1" applyFill="1" applyBorder="1" applyAlignment="1">
      <alignment horizontal="center" vertical="center"/>
      <protection/>
    </xf>
    <xf numFmtId="0" fontId="50" fillId="22" borderId="0" xfId="60" applyFont="1" applyFill="1" applyBorder="1" applyAlignment="1">
      <alignment horizontal="left" vertical="center"/>
      <protection/>
    </xf>
    <xf numFmtId="187" fontId="50" fillId="22" borderId="0" xfId="60" applyNumberFormat="1" applyFont="1" applyFill="1" applyBorder="1" applyAlignment="1">
      <alignment horizontal="center" vertical="center"/>
      <protection/>
    </xf>
    <xf numFmtId="0" fontId="2" fillId="0" borderId="10" xfId="60" applyFont="1" applyFill="1" applyBorder="1" applyAlignment="1">
      <alignment horizontal="left" vertical="center" shrinkToFit="1"/>
      <protection/>
    </xf>
    <xf numFmtId="0" fontId="0" fillId="22" borderId="0" xfId="60" applyFill="1" applyAlignment="1">
      <alignment horizontal="right" vertical="center"/>
      <protection/>
    </xf>
    <xf numFmtId="186" fontId="2" fillId="0" borderId="0" xfId="57" applyNumberFormat="1" applyFont="1" applyBorder="1" applyAlignment="1">
      <alignment horizontal="center" vertical="center"/>
    </xf>
    <xf numFmtId="0" fontId="2" fillId="0" borderId="0" xfId="60" applyFont="1" applyBorder="1" applyAlignment="1">
      <alignment horizontal="center" vertical="center"/>
      <protection/>
    </xf>
    <xf numFmtId="186" fontId="2" fillId="0" borderId="10" xfId="57" applyNumberFormat="1" applyFont="1" applyFill="1" applyBorder="1" applyAlignment="1">
      <alignment horizontal="right" vertical="center"/>
    </xf>
    <xf numFmtId="0" fontId="2" fillId="0" borderId="10" xfId="57" applyNumberFormat="1" applyFont="1" applyFill="1" applyBorder="1" applyAlignment="1">
      <alignment horizontal="right" vertical="center"/>
    </xf>
    <xf numFmtId="188" fontId="2" fillId="0" borderId="10" xfId="60" applyNumberFormat="1" applyFont="1" applyBorder="1" applyAlignment="1">
      <alignment horizontal="right" vertical="center"/>
      <protection/>
    </xf>
    <xf numFmtId="188" fontId="2" fillId="0" borderId="10" xfId="57" applyNumberFormat="1" applyFont="1" applyFill="1" applyBorder="1" applyAlignment="1">
      <alignment horizontal="right" vertical="center"/>
    </xf>
    <xf numFmtId="186" fontId="2" fillId="0" borderId="0" xfId="57" applyNumberFormat="1" applyFont="1" applyFill="1" applyBorder="1" applyAlignment="1">
      <alignment horizontal="right" vertical="center"/>
    </xf>
    <xf numFmtId="188" fontId="2" fillId="0" borderId="0" xfId="57" applyNumberFormat="1" applyFont="1" applyFill="1" applyBorder="1" applyAlignment="1">
      <alignment horizontal="right" vertical="center"/>
    </xf>
    <xf numFmtId="186" fontId="13" fillId="0" borderId="0" xfId="60" applyNumberFormat="1" applyFont="1" applyBorder="1" applyAlignment="1">
      <alignment horizontal="right" vertical="center"/>
      <protection/>
    </xf>
    <xf numFmtId="188" fontId="50" fillId="22" borderId="0" xfId="57" applyNumberFormat="1" applyFont="1" applyFill="1" applyBorder="1" applyAlignment="1">
      <alignment horizontal="right" vertical="center"/>
    </xf>
    <xf numFmtId="186" fontId="51" fillId="22" borderId="0" xfId="60" applyNumberFormat="1" applyFont="1" applyFill="1" applyBorder="1" applyAlignment="1">
      <alignment horizontal="right" vertical="center"/>
      <protection/>
    </xf>
    <xf numFmtId="0" fontId="2" fillId="0" borderId="23" xfId="60" applyFont="1" applyFill="1" applyBorder="1" applyAlignment="1">
      <alignment horizontal="center" vertical="center"/>
      <protection/>
    </xf>
    <xf numFmtId="186" fontId="5" fillId="0" borderId="10" xfId="57" applyNumberFormat="1" applyFont="1" applyBorder="1" applyAlignment="1">
      <alignment horizontal="center" vertical="center"/>
    </xf>
    <xf numFmtId="0" fontId="2" fillId="0" borderId="24" xfId="60" applyFont="1" applyFill="1" applyBorder="1" applyAlignment="1">
      <alignment horizontal="center" vertical="center"/>
      <protection/>
    </xf>
    <xf numFmtId="0" fontId="5" fillId="0" borderId="0" xfId="60" applyFont="1" applyBorder="1" applyAlignment="1">
      <alignment horizontal="center" vertical="center"/>
      <protection/>
    </xf>
    <xf numFmtId="186" fontId="2" fillId="0" borderId="10" xfId="57" applyNumberFormat="1" applyFont="1" applyBorder="1" applyAlignment="1">
      <alignment horizontal="center" vertical="center"/>
    </xf>
    <xf numFmtId="0" fontId="2" fillId="24" borderId="24" xfId="60" applyFont="1" applyFill="1" applyBorder="1" applyAlignment="1">
      <alignment horizontal="center" vertical="center"/>
      <protection/>
    </xf>
    <xf numFmtId="189" fontId="0" fillId="0" borderId="0" xfId="0" applyNumberFormat="1" applyAlignment="1">
      <alignment vertical="center"/>
    </xf>
    <xf numFmtId="0" fontId="2" fillId="0" borderId="0" xfId="60" applyFont="1" applyAlignment="1">
      <alignment horizontal="center" vertical="center"/>
      <protection/>
    </xf>
    <xf numFmtId="186" fontId="13" fillId="0" borderId="0" xfId="60" applyNumberFormat="1" applyFont="1" applyFill="1" applyBorder="1" applyAlignment="1">
      <alignment horizontal="right" vertical="center"/>
      <protection/>
    </xf>
    <xf numFmtId="0" fontId="2" fillId="24" borderId="10" xfId="60" applyFont="1" applyFill="1" applyBorder="1" applyAlignment="1">
      <alignment horizontal="center" vertical="center"/>
      <protection/>
    </xf>
    <xf numFmtId="0" fontId="2" fillId="0" borderId="0" xfId="60" applyFont="1" applyFill="1" applyBorder="1" applyAlignment="1">
      <alignment horizontal="center" vertical="center"/>
      <protection/>
    </xf>
    <xf numFmtId="188" fontId="2" fillId="0" borderId="10" xfId="60" applyNumberFormat="1" applyFont="1" applyFill="1" applyBorder="1" applyAlignment="1">
      <alignment horizontal="right" vertical="center"/>
      <protection/>
    </xf>
    <xf numFmtId="0" fontId="0" fillId="0" borderId="0" xfId="0" applyBorder="1" applyAlignment="1">
      <alignment vertical="center"/>
    </xf>
    <xf numFmtId="0" fontId="0" fillId="0" borderId="0" xfId="60" applyFill="1" applyBorder="1">
      <alignment vertical="center"/>
      <protection/>
    </xf>
    <xf numFmtId="0" fontId="0" fillId="0" borderId="0" xfId="60" applyFont="1" applyFill="1" applyBorder="1">
      <alignment vertical="center"/>
      <protection/>
    </xf>
    <xf numFmtId="187" fontId="2" fillId="0" borderId="0" xfId="60" applyNumberFormat="1" applyFont="1" applyFill="1" applyBorder="1" applyAlignment="1">
      <alignment horizontal="center" vertical="center"/>
      <protection/>
    </xf>
    <xf numFmtId="0" fontId="52" fillId="0" borderId="10" xfId="0" applyFont="1" applyFill="1" applyBorder="1" applyAlignment="1">
      <alignment/>
    </xf>
    <xf numFmtId="0" fontId="52" fillId="0" borderId="10" xfId="0" applyFont="1" applyBorder="1" applyAlignment="1">
      <alignment vertical="center" shrinkToFit="1"/>
    </xf>
    <xf numFmtId="0" fontId="52" fillId="0" borderId="10" xfId="0" applyFont="1" applyBorder="1" applyAlignment="1">
      <alignment horizontal="center" vertical="center"/>
    </xf>
    <xf numFmtId="0" fontId="12" fillId="2" borderId="10" xfId="60" applyFont="1" applyFill="1" applyBorder="1" applyAlignment="1">
      <alignment horizontal="left" vertical="center"/>
      <protection/>
    </xf>
    <xf numFmtId="0" fontId="12" fillId="2" borderId="10" xfId="60" applyFont="1" applyFill="1" applyBorder="1" applyAlignment="1">
      <alignment horizontal="center" vertical="center"/>
      <protection/>
    </xf>
    <xf numFmtId="0" fontId="0" fillId="0" borderId="10" xfId="60" applyFill="1" applyBorder="1" applyAlignment="1">
      <alignment horizontal="right" vertical="center"/>
      <protection/>
    </xf>
    <xf numFmtId="186" fontId="53" fillId="0" borderId="10" xfId="60" applyNumberFormat="1" applyFont="1" applyBorder="1" applyAlignment="1">
      <alignment horizontal="right" vertical="center"/>
      <protection/>
    </xf>
    <xf numFmtId="186" fontId="0" fillId="0" borderId="10" xfId="57" applyNumberFormat="1" applyFont="1" applyFill="1" applyBorder="1" applyAlignment="1">
      <alignment vertical="center"/>
    </xf>
    <xf numFmtId="0" fontId="0" fillId="0" borderId="10" xfId="60" applyFont="1" applyFill="1" applyBorder="1" applyAlignment="1">
      <alignment horizontal="center" vertical="center"/>
      <protection/>
    </xf>
    <xf numFmtId="0" fontId="0" fillId="0" borderId="0" xfId="0" applyAlignment="1">
      <alignment horizontal="center" vertical="center"/>
    </xf>
    <xf numFmtId="0" fontId="2" fillId="2" borderId="25" xfId="60" applyFont="1" applyFill="1" applyBorder="1" applyAlignment="1">
      <alignment horizontal="center" vertical="center"/>
      <protection/>
    </xf>
    <xf numFmtId="0" fontId="2" fillId="2" borderId="25" xfId="60" applyFont="1" applyFill="1" applyBorder="1" applyAlignment="1">
      <alignment horizontal="left" vertical="center"/>
      <protection/>
    </xf>
    <xf numFmtId="187" fontId="2" fillId="2" borderId="25" xfId="60" applyNumberFormat="1" applyFont="1" applyFill="1" applyBorder="1" applyAlignment="1">
      <alignment horizontal="center" vertical="center"/>
      <protection/>
    </xf>
    <xf numFmtId="186" fontId="2" fillId="0" borderId="25" xfId="57" applyNumberFormat="1" applyFont="1" applyFill="1" applyBorder="1" applyAlignment="1">
      <alignment horizontal="right" vertical="center"/>
    </xf>
    <xf numFmtId="188" fontId="2" fillId="0" borderId="25" xfId="60" applyNumberFormat="1" applyFont="1" applyBorder="1" applyAlignment="1">
      <alignment horizontal="right" vertical="center"/>
      <protection/>
    </xf>
    <xf numFmtId="0" fontId="2" fillId="0" borderId="25" xfId="57" applyNumberFormat="1" applyFont="1" applyFill="1" applyBorder="1" applyAlignment="1">
      <alignment horizontal="right" vertical="center"/>
    </xf>
    <xf numFmtId="0" fontId="2" fillId="0" borderId="0" xfId="60" applyFont="1" applyFill="1" applyBorder="1" applyAlignment="1">
      <alignment horizontal="left" vertical="center"/>
      <protection/>
    </xf>
    <xf numFmtId="0" fontId="9" fillId="0" borderId="10" xfId="61" applyFont="1" applyFill="1" applyBorder="1" applyAlignment="1">
      <alignment vertical="center"/>
      <protection/>
    </xf>
    <xf numFmtId="0" fontId="0" fillId="0" borderId="10" xfId="60" applyBorder="1" applyAlignment="1">
      <alignment horizontal="center" vertical="center"/>
      <protection/>
    </xf>
    <xf numFmtId="185" fontId="2" fillId="0" borderId="10" xfId="48" applyFont="1" applyBorder="1" applyAlignment="1">
      <alignment horizontal="right" vertical="center"/>
    </xf>
    <xf numFmtId="0" fontId="0" fillId="0" borderId="10" xfId="0" applyBorder="1" applyAlignment="1">
      <alignment vertical="center"/>
    </xf>
    <xf numFmtId="0" fontId="0" fillId="0" borderId="10" xfId="60" applyBorder="1" applyAlignment="1">
      <alignment horizontal="right" vertical="center"/>
      <protection/>
    </xf>
    <xf numFmtId="185" fontId="0" fillId="0" borderId="10" xfId="48" applyFont="1" applyBorder="1" applyAlignment="1">
      <alignment vertical="center"/>
    </xf>
    <xf numFmtId="0" fontId="9" fillId="0" borderId="10" xfId="61" applyFont="1" applyBorder="1" applyAlignment="1">
      <alignment vertical="center"/>
      <protection/>
    </xf>
    <xf numFmtId="185" fontId="9" fillId="0" borderId="10" xfId="48" applyFont="1" applyBorder="1" applyAlignment="1">
      <alignment vertical="center"/>
    </xf>
    <xf numFmtId="185" fontId="0" fillId="0" borderId="0" xfId="48" applyFont="1" applyAlignment="1">
      <alignment vertical="center"/>
    </xf>
    <xf numFmtId="0" fontId="54" fillId="0" borderId="10" xfId="60" applyFont="1" applyFill="1" applyBorder="1" applyAlignment="1">
      <alignment horizontal="center" vertical="center"/>
      <protection/>
    </xf>
    <xf numFmtId="186" fontId="53" fillId="0" borderId="25" xfId="60" applyNumberFormat="1" applyFont="1" applyBorder="1" applyAlignment="1">
      <alignment horizontal="right" vertical="center"/>
      <protection/>
    </xf>
    <xf numFmtId="188" fontId="55" fillId="0" borderId="10" xfId="57" applyNumberFormat="1" applyFont="1" applyFill="1" applyBorder="1" applyAlignment="1">
      <alignment horizontal="right" vertical="center"/>
    </xf>
    <xf numFmtId="188" fontId="55" fillId="0" borderId="10" xfId="60" applyNumberFormat="1" applyFont="1" applyFill="1" applyBorder="1" applyAlignment="1">
      <alignment horizontal="right" vertical="center"/>
      <protection/>
    </xf>
    <xf numFmtId="0" fontId="55" fillId="0" borderId="10" xfId="60" applyFont="1" applyFill="1" applyBorder="1" applyAlignment="1">
      <alignment horizontal="left" vertical="center" shrinkToFit="1"/>
      <protection/>
    </xf>
    <xf numFmtId="0" fontId="55" fillId="0" borderId="10" xfId="60" applyFont="1" applyFill="1" applyBorder="1" applyAlignment="1">
      <alignment horizontal="left" vertical="center"/>
      <protection/>
    </xf>
    <xf numFmtId="0" fontId="55" fillId="0" borderId="10" xfId="0" applyFont="1" applyBorder="1" applyAlignment="1">
      <alignment horizontal="left" vertical="center"/>
    </xf>
    <xf numFmtId="186" fontId="56" fillId="0" borderId="10" xfId="0" applyNumberFormat="1" applyFont="1" applyBorder="1" applyAlignment="1">
      <alignment vertical="center"/>
    </xf>
    <xf numFmtId="186" fontId="53" fillId="0" borderId="10" xfId="60" applyNumberFormat="1" applyFont="1" applyFill="1" applyBorder="1" applyAlignment="1">
      <alignment horizontal="right" vertical="center"/>
      <protection/>
    </xf>
    <xf numFmtId="186" fontId="53" fillId="0" borderId="23" xfId="60" applyNumberFormat="1" applyFont="1" applyFill="1" applyBorder="1" applyAlignment="1">
      <alignment horizontal="right" vertical="center"/>
      <protection/>
    </xf>
    <xf numFmtId="0" fontId="34" fillId="0" borderId="10" xfId="60" applyFont="1" applyBorder="1" applyAlignment="1">
      <alignment horizontal="left" vertical="center"/>
      <protection/>
    </xf>
    <xf numFmtId="0" fontId="53" fillId="25" borderId="0" xfId="60" applyFont="1" applyFill="1" applyAlignment="1">
      <alignment horizontal="right" vertical="center"/>
      <protection/>
    </xf>
    <xf numFmtId="0" fontId="53" fillId="25" borderId="0" xfId="60" applyFont="1" applyFill="1" applyAlignment="1">
      <alignment horizontal="left" vertical="center"/>
      <protection/>
    </xf>
    <xf numFmtId="186" fontId="51" fillId="22" borderId="0" xfId="57" applyNumberFormat="1" applyFont="1" applyFill="1" applyAlignment="1">
      <alignment horizontal="center" vertical="center"/>
    </xf>
    <xf numFmtId="0" fontId="12" fillId="0" borderId="0" xfId="60" applyFont="1" applyFill="1" applyAlignment="1">
      <alignment horizontal="left" vertical="center"/>
      <protection/>
    </xf>
    <xf numFmtId="0" fontId="35" fillId="0" borderId="10" xfId="60" applyFont="1" applyFill="1" applyBorder="1" applyAlignment="1">
      <alignment horizontal="left" vertical="center"/>
      <protection/>
    </xf>
    <xf numFmtId="0" fontId="35" fillId="0" borderId="10" xfId="60" applyFont="1" applyFill="1" applyBorder="1" applyAlignment="1">
      <alignment horizontal="center" vertical="center"/>
      <protection/>
    </xf>
    <xf numFmtId="0" fontId="11" fillId="0" borderId="10" xfId="60" applyFont="1" applyFill="1" applyBorder="1" applyAlignment="1">
      <alignment horizontal="center" vertical="center"/>
      <protection/>
    </xf>
    <xf numFmtId="186" fontId="11" fillId="0" borderId="10" xfId="57" applyNumberFormat="1" applyFont="1" applyFill="1" applyBorder="1" applyAlignment="1">
      <alignment horizontal="center" vertical="center"/>
    </xf>
    <xf numFmtId="191" fontId="0" fillId="0" borderId="10" xfId="57" applyNumberFormat="1" applyFont="1" applyBorder="1" applyAlignment="1">
      <alignment horizontal="center" vertical="center"/>
    </xf>
    <xf numFmtId="191" fontId="0" fillId="0" borderId="10" xfId="57" applyNumberFormat="1" applyFont="1" applyFill="1" applyBorder="1" applyAlignment="1">
      <alignment horizontal="center" vertical="center"/>
    </xf>
    <xf numFmtId="0" fontId="57" fillId="25" borderId="0" xfId="60" applyFont="1" applyFill="1" applyAlignment="1">
      <alignment horizontal="left" vertical="center"/>
      <protection/>
    </xf>
    <xf numFmtId="186" fontId="0" fillId="0" borderId="0" xfId="57" applyNumberFormat="1" applyFont="1" applyFill="1" applyAlignment="1">
      <alignment vertical="center"/>
    </xf>
    <xf numFmtId="0" fontId="12" fillId="25" borderId="0" xfId="60" applyFont="1" applyFill="1" applyAlignment="1">
      <alignment horizontal="center" vertical="center"/>
      <protection/>
    </xf>
    <xf numFmtId="0" fontId="6" fillId="19" borderId="26" xfId="60" applyFont="1" applyFill="1" applyBorder="1" applyAlignment="1">
      <alignment horizontal="center" vertical="center"/>
      <protection/>
    </xf>
    <xf numFmtId="0" fontId="6" fillId="19" borderId="25" xfId="60" applyFont="1" applyFill="1" applyBorder="1" applyAlignment="1">
      <alignment horizontal="center" vertical="center"/>
      <protection/>
    </xf>
    <xf numFmtId="0" fontId="6" fillId="19" borderId="27" xfId="60" applyFont="1" applyFill="1" applyBorder="1" applyAlignment="1">
      <alignment horizontal="center" vertical="center"/>
      <protection/>
    </xf>
    <xf numFmtId="0" fontId="6" fillId="19" borderId="12" xfId="60" applyFont="1" applyFill="1" applyBorder="1" applyAlignment="1">
      <alignment horizontal="center" vertical="center"/>
      <protection/>
    </xf>
    <xf numFmtId="0" fontId="6" fillId="19" borderId="28" xfId="60" applyFont="1" applyFill="1" applyBorder="1" applyAlignment="1">
      <alignment horizontal="center" vertical="center"/>
      <protection/>
    </xf>
    <xf numFmtId="0" fontId="6" fillId="19" borderId="29" xfId="60" applyFont="1" applyFill="1" applyBorder="1" applyAlignment="1">
      <alignment horizontal="center" vertical="center"/>
      <protection/>
    </xf>
    <xf numFmtId="0" fontId="6" fillId="19" borderId="30" xfId="60" applyFont="1" applyFill="1" applyBorder="1" applyAlignment="1">
      <alignment horizontal="center" vertical="center"/>
      <protection/>
    </xf>
    <xf numFmtId="0" fontId="6" fillId="19" borderId="31" xfId="60" applyFont="1" applyFill="1" applyBorder="1" applyAlignment="1">
      <alignment horizontal="center" vertical="center"/>
      <protection/>
    </xf>
    <xf numFmtId="0" fontId="6" fillId="19" borderId="32" xfId="60" applyFont="1" applyFill="1" applyBorder="1" applyAlignment="1">
      <alignment horizontal="center" vertical="center"/>
      <protection/>
    </xf>
  </cellXfs>
  <cellStyles count="51">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標準 2" xfId="60"/>
    <cellStyle name="標準 3" xfId="61"/>
    <cellStyle name="Followed Hyperlink" xfId="62"/>
    <cellStyle name="普通" xfId="63"/>
    <cellStyle name="良い" xfId="64"/>
  </cellStyles>
  <dxfs count="6">
    <dxf>
      <font>
        <b val="0"/>
        <color indexed="10"/>
      </font>
    </dxf>
    <dxf>
      <font>
        <b val="0"/>
        <color indexed="10"/>
      </font>
    </dxf>
    <dxf>
      <font>
        <b val="0"/>
        <color indexed="10"/>
      </font>
    </dxf>
    <dxf>
      <font>
        <b val="0"/>
        <color indexed="10"/>
      </font>
    </dxf>
    <dxf>
      <font>
        <b val="0"/>
        <color indexed="10"/>
      </font>
    </dxf>
    <dxf>
      <font>
        <b val="0"/>
        <color rgb="FFDD08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hyperlink" Target="http://www.post.japanpost.jp/cgi-simulator/booklet.php" TargetMode="External" /></Relationships>
</file>

<file path=xl/worksheets/sheet1.xml><?xml version="1.0" encoding="utf-8"?>
<worksheet xmlns="http://schemas.openxmlformats.org/spreadsheetml/2006/main" xmlns:r="http://schemas.openxmlformats.org/officeDocument/2006/relationships">
  <sheetPr codeName="Sheet1"/>
  <dimension ref="A1:W208"/>
  <sheetViews>
    <sheetView tabSelected="1" zoomScale="125" zoomScaleNormal="125" zoomScaleSheetLayoutView="100" workbookViewId="0" topLeftCell="A1">
      <pane xSplit="3" ySplit="3" topLeftCell="D4" activePane="bottomRight" state="frozen"/>
      <selection pane="topLeft" activeCell="A1" sqref="A1"/>
      <selection pane="topRight" activeCell="D1" sqref="D1"/>
      <selection pane="bottomLeft" activeCell="A4" sqref="A4"/>
      <selection pane="bottomRight" activeCell="M6" sqref="M6"/>
    </sheetView>
  </sheetViews>
  <sheetFormatPr defaultColWidth="8.875" defaultRowHeight="13.5"/>
  <cols>
    <col min="1" max="1" width="4.50390625" style="44" customWidth="1"/>
    <col min="2" max="2" width="23.375" style="45" customWidth="1"/>
    <col min="3" max="3" width="7.625" style="44" customWidth="1"/>
    <col min="4" max="4" width="20.875" style="46" customWidth="1"/>
    <col min="5" max="5" width="17.375" style="45" customWidth="1"/>
    <col min="6" max="6" width="7.125" style="44" customWidth="1"/>
    <col min="7" max="8" width="7.875" style="44" customWidth="1"/>
    <col min="9" max="10" width="9.625" style="44" customWidth="1"/>
    <col min="11" max="11" width="9.625" style="47" customWidth="1"/>
    <col min="12" max="12" width="11.625" style="48" customWidth="1"/>
    <col min="13" max="13" width="9.375" style="48" bestFit="1" customWidth="1"/>
    <col min="14" max="14" width="10.375" style="49" customWidth="1"/>
    <col min="15" max="15" width="21.50390625" style="44" customWidth="1"/>
    <col min="16" max="16" width="17.625" style="0" customWidth="1"/>
    <col min="17" max="19" width="14.375" style="0" customWidth="1"/>
  </cols>
  <sheetData>
    <row r="1" spans="15:16" ht="30.75" customHeight="1">
      <c r="O1" s="103" t="s">
        <v>245</v>
      </c>
      <c r="P1" s="102" t="s">
        <v>244</v>
      </c>
    </row>
    <row r="2" spans="1:16" ht="16.5">
      <c r="A2" s="50" t="s">
        <v>247</v>
      </c>
      <c r="B2" s="51"/>
      <c r="C2" s="52"/>
      <c r="D2" s="53"/>
      <c r="E2" s="51"/>
      <c r="F2" s="52"/>
      <c r="G2" s="52"/>
      <c r="H2" s="52"/>
      <c r="I2" s="52"/>
      <c r="J2" s="52"/>
      <c r="K2" s="66"/>
      <c r="L2" s="66"/>
      <c r="M2" s="66"/>
      <c r="N2" s="66"/>
      <c r="O2" s="101">
        <f>SUMIF(J4:J208,TRUE,L4:L208)</f>
        <v>0</v>
      </c>
      <c r="P2" s="101">
        <f>SUMIF(J4:J208,TRUE,M4:M208)</f>
        <v>0</v>
      </c>
    </row>
    <row r="3" spans="1:21" ht="13.5">
      <c r="A3" s="5" t="s">
        <v>1</v>
      </c>
      <c r="B3" s="54" t="s">
        <v>2</v>
      </c>
      <c r="C3" s="5" t="s">
        <v>3</v>
      </c>
      <c r="D3" s="5" t="s">
        <v>4</v>
      </c>
      <c r="E3" s="54" t="s">
        <v>5</v>
      </c>
      <c r="F3" s="5" t="s">
        <v>6</v>
      </c>
      <c r="G3" s="5" t="s">
        <v>7</v>
      </c>
      <c r="H3" s="5" t="s">
        <v>243</v>
      </c>
      <c r="I3" s="5" t="s">
        <v>8</v>
      </c>
      <c r="J3" s="5"/>
      <c r="K3" s="5" t="s">
        <v>9</v>
      </c>
      <c r="L3" s="5" t="s">
        <v>11</v>
      </c>
      <c r="M3" s="5" t="s">
        <v>12</v>
      </c>
      <c r="N3" s="5" t="s">
        <v>10</v>
      </c>
      <c r="O3" s="67"/>
      <c r="P3" s="88"/>
      <c r="Q3" s="68"/>
      <c r="R3" s="68"/>
      <c r="S3" s="68"/>
      <c r="T3" s="68"/>
      <c r="U3" s="90"/>
    </row>
    <row r="4" spans="1:21" ht="13.5">
      <c r="A4" s="5">
        <v>1</v>
      </c>
      <c r="B4" s="56" t="s">
        <v>248</v>
      </c>
      <c r="C4" s="55" t="s">
        <v>0</v>
      </c>
      <c r="D4" s="55" t="s">
        <v>249</v>
      </c>
      <c r="E4" s="54"/>
      <c r="F4" s="5"/>
      <c r="G4" s="5">
        <v>1</v>
      </c>
      <c r="H4" s="5"/>
      <c r="I4" s="5" t="s">
        <v>257</v>
      </c>
      <c r="J4" s="5" t="b">
        <v>0</v>
      </c>
      <c r="K4" s="69">
        <v>450000</v>
      </c>
      <c r="L4" s="71">
        <f>N4*5000-15000*6</f>
        <v>220000</v>
      </c>
      <c r="M4" s="120">
        <f>K4-L4</f>
        <v>230000</v>
      </c>
      <c r="N4" s="113">
        <f>R5+R6+R7*10+R8</f>
        <v>62</v>
      </c>
      <c r="O4" s="67"/>
      <c r="P4" s="88"/>
      <c r="Q4" s="36" t="s">
        <v>91</v>
      </c>
      <c r="R4" s="29" t="s">
        <v>258</v>
      </c>
      <c r="S4" s="29" t="s">
        <v>259</v>
      </c>
      <c r="T4" s="68"/>
      <c r="U4" s="90"/>
    </row>
    <row r="5" spans="1:21" ht="13.5">
      <c r="A5" s="5">
        <v>2</v>
      </c>
      <c r="B5" s="56" t="s">
        <v>250</v>
      </c>
      <c r="C5" s="55" t="s">
        <v>0</v>
      </c>
      <c r="D5" s="55" t="s">
        <v>251</v>
      </c>
      <c r="E5" s="54"/>
      <c r="F5" s="5"/>
      <c r="G5" s="5">
        <v>1</v>
      </c>
      <c r="H5" s="5"/>
      <c r="I5" s="5" t="s">
        <v>257</v>
      </c>
      <c r="J5" s="5" t="b">
        <v>0</v>
      </c>
      <c r="K5" s="69">
        <v>550000</v>
      </c>
      <c r="L5" s="71">
        <f>N5*5000-15000*6</f>
        <v>270000</v>
      </c>
      <c r="M5" s="120">
        <f aca="true" t="shared" si="0" ref="M5:M10">K5-L5</f>
        <v>280000</v>
      </c>
      <c r="N5" s="113">
        <v>72</v>
      </c>
      <c r="O5" s="67"/>
      <c r="P5" s="88"/>
      <c r="Q5" s="117" t="s">
        <v>93</v>
      </c>
      <c r="R5" s="117">
        <v>23</v>
      </c>
      <c r="S5" s="118">
        <f aca="true" t="shared" si="1" ref="S5:S10">R5*5000</f>
        <v>115000</v>
      </c>
      <c r="T5" s="68"/>
      <c r="U5" s="90"/>
    </row>
    <row r="6" spans="1:21" ht="13.5">
      <c r="A6" s="5">
        <v>3</v>
      </c>
      <c r="B6" s="56" t="s">
        <v>252</v>
      </c>
      <c r="C6" s="55" t="s">
        <v>0</v>
      </c>
      <c r="D6" s="55"/>
      <c r="E6" s="54"/>
      <c r="F6" s="5"/>
      <c r="G6" s="5">
        <v>1</v>
      </c>
      <c r="H6" s="5"/>
      <c r="I6" s="5" t="s">
        <v>257</v>
      </c>
      <c r="J6" s="5" t="b">
        <v>0</v>
      </c>
      <c r="K6" s="69">
        <v>250000</v>
      </c>
      <c r="L6" s="71">
        <f>N6*5000-10000*6</f>
        <v>90000</v>
      </c>
      <c r="M6" s="120">
        <f t="shared" si="0"/>
        <v>160000</v>
      </c>
      <c r="N6" s="70">
        <v>30</v>
      </c>
      <c r="O6" s="67"/>
      <c r="P6" s="88"/>
      <c r="Q6" s="117" t="s">
        <v>260</v>
      </c>
      <c r="R6" s="117">
        <v>9</v>
      </c>
      <c r="S6" s="118">
        <f t="shared" si="1"/>
        <v>45000</v>
      </c>
      <c r="T6" s="68"/>
      <c r="U6" s="90"/>
    </row>
    <row r="7" spans="1:21" ht="13.5">
      <c r="A7" s="5">
        <v>4</v>
      </c>
      <c r="B7" s="111" t="s">
        <v>253</v>
      </c>
      <c r="C7" s="55" t="s">
        <v>0</v>
      </c>
      <c r="D7" s="55"/>
      <c r="E7" s="54"/>
      <c r="F7" s="5"/>
      <c r="G7" s="5">
        <v>1</v>
      </c>
      <c r="H7" s="5"/>
      <c r="I7" s="5" t="s">
        <v>257</v>
      </c>
      <c r="J7" s="5" t="b">
        <v>0</v>
      </c>
      <c r="K7" s="69">
        <v>150000</v>
      </c>
      <c r="L7" s="116">
        <f>N7*5000-3000*6</f>
        <v>32000</v>
      </c>
      <c r="M7" s="120">
        <f t="shared" si="0"/>
        <v>118000</v>
      </c>
      <c r="N7" s="114">
        <v>10</v>
      </c>
      <c r="O7" s="67"/>
      <c r="P7" s="88"/>
      <c r="Q7" s="117" t="s">
        <v>261</v>
      </c>
      <c r="R7" s="117">
        <v>2</v>
      </c>
      <c r="S7" s="118">
        <f t="shared" si="1"/>
        <v>10000</v>
      </c>
      <c r="T7" s="68"/>
      <c r="U7" s="90"/>
    </row>
    <row r="8" spans="1:21" ht="13.5">
      <c r="A8" s="5">
        <v>5</v>
      </c>
      <c r="B8" s="97" t="s">
        <v>254</v>
      </c>
      <c r="C8" s="55" t="s">
        <v>0</v>
      </c>
      <c r="D8" s="112"/>
      <c r="E8" s="54"/>
      <c r="F8" s="5"/>
      <c r="G8" s="5">
        <v>1</v>
      </c>
      <c r="H8" s="5"/>
      <c r="I8" s="5" t="s">
        <v>257</v>
      </c>
      <c r="J8" s="5" t="b">
        <v>0</v>
      </c>
      <c r="K8" s="69">
        <v>50000</v>
      </c>
      <c r="L8" s="116">
        <f>N8*5000</f>
        <v>25000</v>
      </c>
      <c r="M8" s="120">
        <f t="shared" si="0"/>
        <v>25000</v>
      </c>
      <c r="N8" s="115">
        <v>5</v>
      </c>
      <c r="O8" s="67"/>
      <c r="P8" s="88"/>
      <c r="Q8" s="111" t="s">
        <v>262</v>
      </c>
      <c r="R8" s="114">
        <v>10</v>
      </c>
      <c r="S8" s="118">
        <f t="shared" si="1"/>
        <v>50000</v>
      </c>
      <c r="T8" s="68"/>
      <c r="U8" s="90"/>
    </row>
    <row r="9" spans="1:21" ht="13.5">
      <c r="A9" s="5">
        <v>6</v>
      </c>
      <c r="B9" s="97" t="s">
        <v>255</v>
      </c>
      <c r="C9" s="55" t="s">
        <v>0</v>
      </c>
      <c r="D9" s="55"/>
      <c r="E9" s="54"/>
      <c r="F9" s="5"/>
      <c r="G9" s="5">
        <v>1</v>
      </c>
      <c r="H9" s="5"/>
      <c r="I9" s="5" t="s">
        <v>257</v>
      </c>
      <c r="J9" s="5" t="b">
        <v>0</v>
      </c>
      <c r="K9" s="69">
        <v>150000</v>
      </c>
      <c r="L9" s="116">
        <f>N9*5000</f>
        <v>50000</v>
      </c>
      <c r="M9" s="120">
        <f t="shared" si="0"/>
        <v>100000</v>
      </c>
      <c r="N9" s="114">
        <v>10</v>
      </c>
      <c r="O9" s="67"/>
      <c r="P9" s="88"/>
      <c r="Q9" s="111" t="s">
        <v>253</v>
      </c>
      <c r="R9" s="114">
        <v>8</v>
      </c>
      <c r="S9" s="116">
        <f t="shared" si="1"/>
        <v>40000</v>
      </c>
      <c r="T9" s="68"/>
      <c r="U9" s="90"/>
    </row>
    <row r="10" spans="1:21" ht="13.5">
      <c r="A10" s="5">
        <v>7</v>
      </c>
      <c r="B10" s="97" t="s">
        <v>256</v>
      </c>
      <c r="C10" s="55" t="s">
        <v>0</v>
      </c>
      <c r="D10" s="55"/>
      <c r="E10" s="54"/>
      <c r="F10" s="5"/>
      <c r="G10" s="5">
        <v>1</v>
      </c>
      <c r="H10" s="5"/>
      <c r="I10" s="5" t="s">
        <v>257</v>
      </c>
      <c r="J10" s="5" t="b">
        <v>0</v>
      </c>
      <c r="K10" s="69">
        <v>80000</v>
      </c>
      <c r="L10" s="116">
        <v>25000</v>
      </c>
      <c r="M10" s="120">
        <f t="shared" si="0"/>
        <v>55000</v>
      </c>
      <c r="N10" s="97"/>
      <c r="O10" s="67"/>
      <c r="P10" s="88"/>
      <c r="Q10" s="97" t="s">
        <v>255</v>
      </c>
      <c r="R10" s="114">
        <v>8</v>
      </c>
      <c r="S10" s="116">
        <f t="shared" si="1"/>
        <v>40000</v>
      </c>
      <c r="T10" s="68"/>
      <c r="U10" s="90"/>
    </row>
    <row r="11" spans="1:20" s="90" customFormat="1" ht="13.5">
      <c r="A11" s="88"/>
      <c r="B11" s="110"/>
      <c r="C11" s="88"/>
      <c r="D11" s="88"/>
      <c r="E11" s="110"/>
      <c r="F11" s="88"/>
      <c r="G11" s="88"/>
      <c r="H11" s="88"/>
      <c r="I11" s="88"/>
      <c r="J11" s="88"/>
      <c r="K11" s="88"/>
      <c r="L11" s="88"/>
      <c r="M11" s="88"/>
      <c r="N11" s="88"/>
      <c r="O11" s="67"/>
      <c r="P11" s="88"/>
      <c r="Q11" s="97" t="s">
        <v>256</v>
      </c>
      <c r="R11" s="97"/>
      <c r="S11" s="116">
        <v>25000</v>
      </c>
      <c r="T11" s="68"/>
    </row>
    <row r="12" spans="1:20" s="90" customFormat="1" ht="16.5">
      <c r="A12" s="63" t="s">
        <v>246</v>
      </c>
      <c r="B12" s="63"/>
      <c r="C12" s="62"/>
      <c r="D12" s="62"/>
      <c r="E12" s="63"/>
      <c r="F12" s="62"/>
      <c r="G12" s="64"/>
      <c r="H12" s="64"/>
      <c r="I12" s="62"/>
      <c r="J12" s="62"/>
      <c r="K12" s="66"/>
      <c r="L12" s="76"/>
      <c r="M12" s="77"/>
      <c r="N12" s="77"/>
      <c r="O12" s="67"/>
      <c r="P12" s="88"/>
      <c r="Q12"/>
      <c r="R12"/>
      <c r="S12" s="119"/>
      <c r="T12" s="68"/>
    </row>
    <row r="13" spans="1:21" ht="13.5">
      <c r="A13" s="104">
        <v>1</v>
      </c>
      <c r="B13" s="105" t="s">
        <v>14</v>
      </c>
      <c r="C13" s="104" t="s">
        <v>0</v>
      </c>
      <c r="D13" s="104"/>
      <c r="E13" s="105"/>
      <c r="F13" s="104"/>
      <c r="G13" s="106">
        <v>1</v>
      </c>
      <c r="H13" s="106"/>
      <c r="I13" s="104" t="s">
        <v>8</v>
      </c>
      <c r="J13" s="104" t="b">
        <v>0</v>
      </c>
      <c r="K13" s="107">
        <v>80000</v>
      </c>
      <c r="L13" s="108">
        <v>30000</v>
      </c>
      <c r="M13" s="121">
        <f aca="true" t="shared" si="2" ref="M13:M25">K13-L13</f>
        <v>50000</v>
      </c>
      <c r="N13" s="109"/>
      <c r="O13" s="67"/>
      <c r="P13" s="88"/>
      <c r="S13" s="119"/>
      <c r="T13" s="68"/>
      <c r="U13" s="90"/>
    </row>
    <row r="14" spans="1:21" ht="13.5">
      <c r="A14" s="55">
        <v>2</v>
      </c>
      <c r="B14" s="56" t="s">
        <v>15</v>
      </c>
      <c r="C14" s="55" t="s">
        <v>0</v>
      </c>
      <c r="D14" s="55"/>
      <c r="E14" s="56" t="s">
        <v>16</v>
      </c>
      <c r="F14" s="55"/>
      <c r="G14" s="57">
        <v>1</v>
      </c>
      <c r="H14" s="57"/>
      <c r="I14" s="55" t="s">
        <v>8</v>
      </c>
      <c r="J14" s="55" t="b">
        <v>0</v>
      </c>
      <c r="K14" s="69">
        <v>100000</v>
      </c>
      <c r="L14" s="71">
        <f aca="true" t="shared" si="3" ref="L14:L25">5000*N14</f>
        <v>50000</v>
      </c>
      <c r="M14" s="100">
        <f t="shared" si="2"/>
        <v>50000</v>
      </c>
      <c r="N14" s="70">
        <v>10</v>
      </c>
      <c r="O14" s="67"/>
      <c r="P14" s="88"/>
      <c r="Q14" s="117" t="s">
        <v>99</v>
      </c>
      <c r="R14" s="117">
        <v>14</v>
      </c>
      <c r="S14" s="118">
        <f>R14*5000</f>
        <v>70000</v>
      </c>
      <c r="T14" s="68"/>
      <c r="U14" s="90"/>
    </row>
    <row r="15" spans="1:21" ht="13.5">
      <c r="A15" s="55">
        <v>3</v>
      </c>
      <c r="B15" s="56" t="s">
        <v>17</v>
      </c>
      <c r="C15" s="55" t="s">
        <v>0</v>
      </c>
      <c r="D15" s="55" t="s">
        <v>18</v>
      </c>
      <c r="E15" s="56"/>
      <c r="F15" s="55"/>
      <c r="G15" s="57">
        <v>1</v>
      </c>
      <c r="H15" s="57"/>
      <c r="I15" s="55" t="s">
        <v>8</v>
      </c>
      <c r="J15" s="55" t="b">
        <v>0</v>
      </c>
      <c r="K15" s="69">
        <v>15000</v>
      </c>
      <c r="L15" s="71">
        <f t="shared" si="3"/>
        <v>10000</v>
      </c>
      <c r="M15" s="100">
        <f t="shared" si="2"/>
        <v>5000</v>
      </c>
      <c r="N15" s="70">
        <v>2</v>
      </c>
      <c r="O15" s="67"/>
      <c r="P15" s="88"/>
      <c r="Q15" s="117" t="s">
        <v>101</v>
      </c>
      <c r="R15" s="117">
        <v>5</v>
      </c>
      <c r="S15" s="118">
        <f>R15*5000</f>
        <v>25000</v>
      </c>
      <c r="T15" s="68"/>
      <c r="U15" s="90"/>
    </row>
    <row r="16" spans="1:21" ht="13.5">
      <c r="A16" s="55">
        <v>4</v>
      </c>
      <c r="B16" s="56" t="s">
        <v>19</v>
      </c>
      <c r="C16" s="55" t="s">
        <v>0</v>
      </c>
      <c r="D16" s="55" t="s">
        <v>18</v>
      </c>
      <c r="E16" s="56"/>
      <c r="F16" s="55"/>
      <c r="G16" s="57">
        <v>1</v>
      </c>
      <c r="H16" s="57"/>
      <c r="I16" s="55" t="s">
        <v>8</v>
      </c>
      <c r="J16" s="55" t="b">
        <v>0</v>
      </c>
      <c r="K16" s="69">
        <v>30000</v>
      </c>
      <c r="L16" s="71">
        <f t="shared" si="3"/>
        <v>20000</v>
      </c>
      <c r="M16" s="100">
        <f t="shared" si="2"/>
        <v>10000</v>
      </c>
      <c r="N16" s="70">
        <v>4</v>
      </c>
      <c r="O16" s="67"/>
      <c r="P16" s="88"/>
      <c r="Q16" s="117" t="s">
        <v>103</v>
      </c>
      <c r="R16" s="117">
        <v>5</v>
      </c>
      <c r="S16" s="118">
        <f>R16*5000</f>
        <v>25000</v>
      </c>
      <c r="T16" s="68"/>
      <c r="U16" s="90"/>
    </row>
    <row r="17" spans="1:21" ht="13.5">
      <c r="A17" s="55">
        <v>5</v>
      </c>
      <c r="B17" s="56" t="s">
        <v>20</v>
      </c>
      <c r="C17" s="55" t="s">
        <v>0</v>
      </c>
      <c r="D17" s="55" t="s">
        <v>18</v>
      </c>
      <c r="E17" s="56"/>
      <c r="F17" s="55"/>
      <c r="G17" s="57">
        <v>1</v>
      </c>
      <c r="H17" s="57"/>
      <c r="I17" s="55" t="s">
        <v>8</v>
      </c>
      <c r="J17" s="55" t="b">
        <v>0</v>
      </c>
      <c r="K17" s="69">
        <v>20000</v>
      </c>
      <c r="L17" s="71">
        <f t="shared" si="3"/>
        <v>15000</v>
      </c>
      <c r="M17" s="100">
        <f t="shared" si="2"/>
        <v>5000</v>
      </c>
      <c r="N17" s="70">
        <v>3</v>
      </c>
      <c r="O17" s="67"/>
      <c r="P17" s="88"/>
      <c r="Q17" s="117" t="s">
        <v>104</v>
      </c>
      <c r="R17" s="117">
        <v>0.5</v>
      </c>
      <c r="S17" s="118">
        <f>R17*5000</f>
        <v>2500</v>
      </c>
      <c r="T17" s="68"/>
      <c r="U17" s="90"/>
    </row>
    <row r="18" spans="1:21" s="40" customFormat="1" ht="13.5">
      <c r="A18" s="55">
        <v>6</v>
      </c>
      <c r="B18" s="54" t="s">
        <v>21</v>
      </c>
      <c r="C18" s="55" t="s">
        <v>0</v>
      </c>
      <c r="D18" s="55"/>
      <c r="E18" s="56"/>
      <c r="F18" s="55"/>
      <c r="G18" s="58">
        <v>1</v>
      </c>
      <c r="H18" s="58"/>
      <c r="I18" s="55" t="s">
        <v>8</v>
      </c>
      <c r="J18" s="55" t="b">
        <v>0</v>
      </c>
      <c r="K18" s="69">
        <v>20000</v>
      </c>
      <c r="L18" s="71">
        <f t="shared" si="3"/>
        <v>15000</v>
      </c>
      <c r="M18" s="100">
        <f t="shared" si="2"/>
        <v>5000</v>
      </c>
      <c r="N18" s="70">
        <v>3</v>
      </c>
      <c r="O18" s="67"/>
      <c r="P18" s="88"/>
      <c r="Q18" s="117" t="s">
        <v>105</v>
      </c>
      <c r="R18" s="117">
        <v>4</v>
      </c>
      <c r="S18" s="118">
        <f>R18*5000</f>
        <v>20000</v>
      </c>
      <c r="T18" s="68"/>
      <c r="U18" s="91"/>
    </row>
    <row r="19" spans="1:21" s="41" customFormat="1" ht="13.5">
      <c r="A19" s="55">
        <v>7</v>
      </c>
      <c r="B19" s="54" t="s">
        <v>22</v>
      </c>
      <c r="C19" s="55" t="s">
        <v>0</v>
      </c>
      <c r="D19" s="55"/>
      <c r="E19" s="56"/>
      <c r="F19" s="55"/>
      <c r="G19" s="58">
        <v>1</v>
      </c>
      <c r="H19" s="58"/>
      <c r="I19" s="55" t="s">
        <v>8</v>
      </c>
      <c r="J19" s="55" t="b">
        <v>0</v>
      </c>
      <c r="K19" s="69">
        <v>10000</v>
      </c>
      <c r="L19" s="71">
        <f t="shared" si="3"/>
        <v>5000</v>
      </c>
      <c r="M19" s="100">
        <f t="shared" si="2"/>
        <v>5000</v>
      </c>
      <c r="N19" s="70">
        <v>1</v>
      </c>
      <c r="O19" s="67"/>
      <c r="P19" s="88"/>
      <c r="Q19" s="68"/>
      <c r="R19" s="68"/>
      <c r="S19" s="68"/>
      <c r="T19" s="68"/>
      <c r="U19" s="92"/>
    </row>
    <row r="20" spans="1:21" ht="13.5">
      <c r="A20" s="55">
        <v>8</v>
      </c>
      <c r="B20" s="56" t="s">
        <v>23</v>
      </c>
      <c r="C20" s="55" t="s">
        <v>0</v>
      </c>
      <c r="D20" s="55"/>
      <c r="E20" s="56"/>
      <c r="F20" s="55"/>
      <c r="G20" s="57">
        <v>1</v>
      </c>
      <c r="H20" s="57"/>
      <c r="I20" s="55" t="s">
        <v>8</v>
      </c>
      <c r="J20" s="55" t="b">
        <v>0</v>
      </c>
      <c r="K20" s="69">
        <v>70000</v>
      </c>
      <c r="L20" s="71">
        <f t="shared" si="3"/>
        <v>30000</v>
      </c>
      <c r="M20" s="100">
        <f t="shared" si="2"/>
        <v>40000</v>
      </c>
      <c r="N20" s="70">
        <v>6</v>
      </c>
      <c r="O20" s="67"/>
      <c r="P20" s="88"/>
      <c r="Q20" s="68"/>
      <c r="R20" s="68"/>
      <c r="S20" s="68"/>
      <c r="T20" s="68"/>
      <c r="U20" s="90"/>
    </row>
    <row r="21" spans="1:21" ht="13.5">
      <c r="A21" s="55">
        <v>9</v>
      </c>
      <c r="B21" s="56" t="s">
        <v>24</v>
      </c>
      <c r="C21" s="55" t="s">
        <v>0</v>
      </c>
      <c r="D21" s="55"/>
      <c r="E21" s="56"/>
      <c r="F21" s="55"/>
      <c r="G21" s="57">
        <v>1</v>
      </c>
      <c r="H21" s="57"/>
      <c r="I21" s="55" t="s">
        <v>8</v>
      </c>
      <c r="J21" s="55" t="b">
        <v>0</v>
      </c>
      <c r="K21" s="69">
        <v>100000</v>
      </c>
      <c r="L21" s="71">
        <f t="shared" si="3"/>
        <v>45000</v>
      </c>
      <c r="M21" s="100">
        <f t="shared" si="2"/>
        <v>55000</v>
      </c>
      <c r="N21" s="70">
        <v>9</v>
      </c>
      <c r="O21" s="67"/>
      <c r="P21" s="88"/>
      <c r="Q21" s="68"/>
      <c r="R21" s="68"/>
      <c r="S21" s="68"/>
      <c r="T21" s="68"/>
      <c r="U21" s="90"/>
    </row>
    <row r="22" spans="1:21" ht="13.5">
      <c r="A22" s="55">
        <v>10</v>
      </c>
      <c r="B22" s="56" t="s">
        <v>25</v>
      </c>
      <c r="C22" s="55" t="s">
        <v>0</v>
      </c>
      <c r="D22" s="55"/>
      <c r="E22" s="56"/>
      <c r="F22" s="55"/>
      <c r="G22" s="57">
        <v>1</v>
      </c>
      <c r="H22" s="57"/>
      <c r="I22" s="55" t="s">
        <v>8</v>
      </c>
      <c r="J22" s="55" t="b">
        <v>0</v>
      </c>
      <c r="K22" s="69">
        <v>100000</v>
      </c>
      <c r="L22" s="71">
        <f t="shared" si="3"/>
        <v>50000</v>
      </c>
      <c r="M22" s="100">
        <f t="shared" si="2"/>
        <v>50000</v>
      </c>
      <c r="N22" s="70">
        <v>10</v>
      </c>
      <c r="O22" s="67"/>
      <c r="P22" s="88"/>
      <c r="Q22" s="68"/>
      <c r="R22" s="68"/>
      <c r="S22" s="68"/>
      <c r="T22" s="68"/>
      <c r="U22" s="90"/>
    </row>
    <row r="23" spans="1:21" ht="13.5">
      <c r="A23" s="55">
        <v>11</v>
      </c>
      <c r="B23" s="56" t="s">
        <v>26</v>
      </c>
      <c r="C23" s="55" t="s">
        <v>0</v>
      </c>
      <c r="D23" s="55"/>
      <c r="E23" s="56"/>
      <c r="F23" s="55"/>
      <c r="G23" s="57">
        <v>1</v>
      </c>
      <c r="H23" s="57"/>
      <c r="I23" s="55" t="s">
        <v>8</v>
      </c>
      <c r="J23" s="55" t="b">
        <v>0</v>
      </c>
      <c r="K23" s="69">
        <v>150000</v>
      </c>
      <c r="L23" s="71">
        <f t="shared" si="3"/>
        <v>75000</v>
      </c>
      <c r="M23" s="100">
        <f t="shared" si="2"/>
        <v>75000</v>
      </c>
      <c r="N23" s="70">
        <v>15</v>
      </c>
      <c r="O23" s="67"/>
      <c r="P23" s="88"/>
      <c r="Q23" s="68"/>
      <c r="R23" s="68"/>
      <c r="S23" s="68"/>
      <c r="T23" s="68"/>
      <c r="U23" s="90"/>
    </row>
    <row r="24" spans="1:21" ht="13.5">
      <c r="A24" s="55">
        <v>12</v>
      </c>
      <c r="B24" s="56" t="s">
        <v>27</v>
      </c>
      <c r="C24" s="55" t="s">
        <v>0</v>
      </c>
      <c r="D24" s="55" t="s">
        <v>28</v>
      </c>
      <c r="E24" s="56"/>
      <c r="F24" s="55"/>
      <c r="G24" s="57">
        <v>1</v>
      </c>
      <c r="H24" s="57"/>
      <c r="I24" s="55" t="s">
        <v>8</v>
      </c>
      <c r="J24" s="55" t="b">
        <v>0</v>
      </c>
      <c r="K24" s="69">
        <v>20000</v>
      </c>
      <c r="L24" s="71">
        <f t="shared" si="3"/>
        <v>10000</v>
      </c>
      <c r="M24" s="100">
        <f t="shared" si="2"/>
        <v>10000</v>
      </c>
      <c r="N24" s="70">
        <v>2</v>
      </c>
      <c r="O24" s="67"/>
      <c r="P24" s="88"/>
      <c r="Q24" s="68"/>
      <c r="R24" s="68"/>
      <c r="S24" s="68"/>
      <c r="T24" s="68"/>
      <c r="U24" s="90"/>
    </row>
    <row r="25" spans="1:21" ht="13.5">
      <c r="A25" s="55">
        <v>13</v>
      </c>
      <c r="B25" s="56" t="s">
        <v>29</v>
      </c>
      <c r="C25" s="55" t="s">
        <v>0</v>
      </c>
      <c r="D25" s="55"/>
      <c r="E25" s="56"/>
      <c r="F25" s="55"/>
      <c r="G25" s="57">
        <v>1</v>
      </c>
      <c r="H25" s="57"/>
      <c r="I25" s="55" t="s">
        <v>8</v>
      </c>
      <c r="J25" s="55" t="b">
        <v>0</v>
      </c>
      <c r="K25" s="69">
        <v>30000</v>
      </c>
      <c r="L25" s="71">
        <f t="shared" si="3"/>
        <v>25000</v>
      </c>
      <c r="M25" s="100">
        <f t="shared" si="2"/>
        <v>5000</v>
      </c>
      <c r="N25" s="70">
        <v>5</v>
      </c>
      <c r="O25" s="67"/>
      <c r="P25" s="88"/>
      <c r="Q25" s="68"/>
      <c r="R25" s="68"/>
      <c r="S25" s="68"/>
      <c r="T25" s="68"/>
      <c r="U25" s="90"/>
    </row>
    <row r="26" spans="1:21" ht="13.5">
      <c r="A26" s="55">
        <v>13</v>
      </c>
      <c r="B26" s="56" t="s">
        <v>30</v>
      </c>
      <c r="C26" s="55" t="s">
        <v>0</v>
      </c>
      <c r="D26" s="55" t="s">
        <v>31</v>
      </c>
      <c r="E26" s="56"/>
      <c r="F26" s="55"/>
      <c r="G26" s="57">
        <v>1</v>
      </c>
      <c r="H26" s="57"/>
      <c r="I26" s="55" t="s">
        <v>8</v>
      </c>
      <c r="J26" s="55" t="b">
        <v>0</v>
      </c>
      <c r="K26" s="69" t="s">
        <v>32</v>
      </c>
      <c r="L26" s="72"/>
      <c r="M26" s="100"/>
      <c r="N26" s="70"/>
      <c r="O26" s="67"/>
      <c r="P26" s="88"/>
      <c r="Q26" s="68"/>
      <c r="R26" s="68"/>
      <c r="S26" s="68"/>
      <c r="T26" s="68"/>
      <c r="U26" s="90"/>
    </row>
    <row r="27" spans="1:21" ht="13.5">
      <c r="A27" s="55">
        <v>13</v>
      </c>
      <c r="B27" s="56" t="s">
        <v>33</v>
      </c>
      <c r="C27" s="55" t="s">
        <v>0</v>
      </c>
      <c r="D27" s="55" t="s">
        <v>34</v>
      </c>
      <c r="E27" s="56"/>
      <c r="F27" s="55"/>
      <c r="G27" s="57">
        <v>1</v>
      </c>
      <c r="H27" s="57"/>
      <c r="I27" s="55" t="s">
        <v>8</v>
      </c>
      <c r="J27" s="55" t="b">
        <v>0</v>
      </c>
      <c r="K27" s="69"/>
      <c r="L27" s="72"/>
      <c r="M27" s="100"/>
      <c r="N27" s="70"/>
      <c r="O27" s="67"/>
      <c r="P27" s="88"/>
      <c r="Q27" s="68"/>
      <c r="R27" s="68"/>
      <c r="S27" s="68"/>
      <c r="T27" s="68"/>
      <c r="U27" s="90"/>
    </row>
    <row r="28" spans="1:21" ht="13.5">
      <c r="A28" s="55">
        <v>13</v>
      </c>
      <c r="B28" s="56" t="s">
        <v>35</v>
      </c>
      <c r="C28" s="55" t="s">
        <v>0</v>
      </c>
      <c r="D28" s="55" t="s">
        <v>36</v>
      </c>
      <c r="E28" s="56"/>
      <c r="F28" s="55"/>
      <c r="G28" s="57">
        <v>1</v>
      </c>
      <c r="H28" s="57"/>
      <c r="I28" s="55" t="s">
        <v>8</v>
      </c>
      <c r="J28" s="55"/>
      <c r="K28" s="69">
        <v>30000</v>
      </c>
      <c r="L28" s="71">
        <f>5000*N28</f>
        <v>20000</v>
      </c>
      <c r="M28" s="100">
        <f>K28-L28</f>
        <v>10000</v>
      </c>
      <c r="N28" s="70">
        <v>4</v>
      </c>
      <c r="O28" s="67"/>
      <c r="P28" s="88"/>
      <c r="Q28" s="68"/>
      <c r="R28" s="68"/>
      <c r="S28" s="68"/>
      <c r="T28" s="68"/>
      <c r="U28" s="90"/>
    </row>
    <row r="29" spans="1:19" ht="16.5">
      <c r="A29" s="59"/>
      <c r="B29" s="60"/>
      <c r="C29" s="59"/>
      <c r="D29" s="59"/>
      <c r="E29" s="60"/>
      <c r="F29" s="59"/>
      <c r="G29" s="61"/>
      <c r="H29" s="61"/>
      <c r="I29" s="59"/>
      <c r="J29" s="59"/>
      <c r="K29" s="73"/>
      <c r="L29" s="74"/>
      <c r="M29" s="75"/>
      <c r="N29" s="67"/>
      <c r="O29" s="59"/>
      <c r="P29" s="68"/>
      <c r="Q29" s="68"/>
      <c r="R29" s="68"/>
      <c r="S29" s="68"/>
    </row>
    <row r="30" spans="1:19" ht="16.5">
      <c r="A30" s="62" t="s">
        <v>37</v>
      </c>
      <c r="B30" s="63"/>
      <c r="C30" s="62"/>
      <c r="D30" s="62"/>
      <c r="E30" s="63"/>
      <c r="F30" s="62"/>
      <c r="G30" s="64"/>
      <c r="H30" s="64"/>
      <c r="I30" s="62"/>
      <c r="J30" s="62"/>
      <c r="K30" s="66"/>
      <c r="L30" s="76"/>
      <c r="M30" s="77"/>
      <c r="N30" s="77"/>
      <c r="O30" s="62"/>
      <c r="P30" s="68"/>
      <c r="Q30" s="68"/>
      <c r="R30" s="68"/>
      <c r="S30" s="68"/>
    </row>
    <row r="31" spans="1:19" s="42" customFormat="1" ht="13.5">
      <c r="A31" s="5" t="s">
        <v>1</v>
      </c>
      <c r="B31" s="54" t="s">
        <v>2</v>
      </c>
      <c r="C31" s="5" t="s">
        <v>3</v>
      </c>
      <c r="D31" s="5" t="s">
        <v>4</v>
      </c>
      <c r="E31" s="54" t="s">
        <v>5</v>
      </c>
      <c r="F31" s="5" t="s">
        <v>6</v>
      </c>
      <c r="G31" s="5" t="s">
        <v>7</v>
      </c>
      <c r="H31" s="5"/>
      <c r="I31" s="5" t="s">
        <v>8</v>
      </c>
      <c r="J31" s="5"/>
      <c r="K31" s="5" t="s">
        <v>9</v>
      </c>
      <c r="L31" s="5" t="s">
        <v>11</v>
      </c>
      <c r="M31" s="78" t="s">
        <v>12</v>
      </c>
      <c r="N31" s="79" t="s">
        <v>38</v>
      </c>
      <c r="O31" s="80" t="s">
        <v>13</v>
      </c>
      <c r="P31" s="81"/>
      <c r="Q31" s="81"/>
      <c r="R31" s="81"/>
      <c r="S31" s="81"/>
    </row>
    <row r="32" spans="1:19" ht="13.5">
      <c r="A32" s="5">
        <v>1</v>
      </c>
      <c r="B32" s="54" t="s">
        <v>19</v>
      </c>
      <c r="C32" s="5" t="s">
        <v>37</v>
      </c>
      <c r="D32" s="5" t="s">
        <v>39</v>
      </c>
      <c r="E32" s="54" t="s">
        <v>40</v>
      </c>
      <c r="F32" s="5" t="s">
        <v>41</v>
      </c>
      <c r="G32" s="58">
        <v>100</v>
      </c>
      <c r="H32" s="58"/>
      <c r="I32" s="5" t="s">
        <v>42</v>
      </c>
      <c r="J32" s="5"/>
      <c r="K32" s="69">
        <v>8000</v>
      </c>
      <c r="L32" s="72">
        <v>3800</v>
      </c>
      <c r="M32" s="129">
        <f>K32-L32</f>
        <v>4200</v>
      </c>
      <c r="N32" s="82">
        <f>K32/G32</f>
        <v>80</v>
      </c>
      <c r="O32" s="83"/>
      <c r="P32" s="84">
        <f>K32/G32</f>
        <v>80</v>
      </c>
      <c r="Q32" s="85"/>
      <c r="R32" s="85"/>
      <c r="S32" s="85"/>
    </row>
    <row r="33" spans="1:19" ht="13.5">
      <c r="A33" s="5">
        <v>2</v>
      </c>
      <c r="B33" s="54" t="s">
        <v>19</v>
      </c>
      <c r="C33" s="5" t="s">
        <v>37</v>
      </c>
      <c r="D33" s="5" t="s">
        <v>39</v>
      </c>
      <c r="E33" s="54" t="s">
        <v>40</v>
      </c>
      <c r="F33" s="5" t="s">
        <v>41</v>
      </c>
      <c r="G33" s="58">
        <v>200</v>
      </c>
      <c r="H33" s="58"/>
      <c r="I33" s="5" t="s">
        <v>42</v>
      </c>
      <c r="J33" s="5" t="b">
        <v>0</v>
      </c>
      <c r="K33" s="69">
        <v>10000</v>
      </c>
      <c r="L33" s="72">
        <v>4100</v>
      </c>
      <c r="M33" s="129">
        <f aca="true" t="shared" si="4" ref="M33:M40">K33-L33</f>
        <v>5900</v>
      </c>
      <c r="N33" s="82">
        <f aca="true" t="shared" si="5" ref="N33:N101">K33/G33</f>
        <v>50</v>
      </c>
      <c r="O33" s="83"/>
      <c r="P33" s="84">
        <f aca="true" t="shared" si="6" ref="P33:P99">K33/G33</f>
        <v>50</v>
      </c>
      <c r="Q33" s="85"/>
      <c r="R33" s="85"/>
      <c r="S33" s="85"/>
    </row>
    <row r="34" spans="1:19" ht="13.5">
      <c r="A34" s="5">
        <v>3</v>
      </c>
      <c r="B34" s="54" t="s">
        <v>19</v>
      </c>
      <c r="C34" s="5" t="s">
        <v>37</v>
      </c>
      <c r="D34" s="5" t="s">
        <v>39</v>
      </c>
      <c r="E34" s="54" t="s">
        <v>40</v>
      </c>
      <c r="F34" s="5" t="s">
        <v>41</v>
      </c>
      <c r="G34" s="58">
        <v>300</v>
      </c>
      <c r="H34" s="58"/>
      <c r="I34" s="5" t="s">
        <v>42</v>
      </c>
      <c r="J34" s="5"/>
      <c r="K34" s="69">
        <v>12000</v>
      </c>
      <c r="L34" s="72">
        <v>4400</v>
      </c>
      <c r="M34" s="129">
        <f t="shared" si="4"/>
        <v>7600</v>
      </c>
      <c r="N34" s="82">
        <f t="shared" si="5"/>
        <v>40</v>
      </c>
      <c r="O34" s="83"/>
      <c r="P34" s="84">
        <f t="shared" si="6"/>
        <v>40</v>
      </c>
      <c r="Q34" s="85"/>
      <c r="R34" s="85"/>
      <c r="S34" s="85"/>
    </row>
    <row r="35" spans="1:19" ht="13.5">
      <c r="A35" s="5">
        <v>4</v>
      </c>
      <c r="B35" s="54" t="s">
        <v>19</v>
      </c>
      <c r="C35" s="5" t="s">
        <v>37</v>
      </c>
      <c r="D35" s="5" t="s">
        <v>39</v>
      </c>
      <c r="E35" s="54" t="s">
        <v>40</v>
      </c>
      <c r="F35" s="5" t="s">
        <v>41</v>
      </c>
      <c r="G35" s="58">
        <v>500</v>
      </c>
      <c r="H35" s="58"/>
      <c r="I35" s="5" t="s">
        <v>42</v>
      </c>
      <c r="J35" s="5" t="b">
        <v>0</v>
      </c>
      <c r="K35" s="69">
        <v>15000</v>
      </c>
      <c r="L35" s="72">
        <v>4900</v>
      </c>
      <c r="M35" s="129">
        <f t="shared" si="4"/>
        <v>10100</v>
      </c>
      <c r="N35" s="82">
        <f t="shared" si="5"/>
        <v>30</v>
      </c>
      <c r="O35" s="83"/>
      <c r="P35" s="84">
        <f t="shared" si="6"/>
        <v>30</v>
      </c>
      <c r="Q35" s="85"/>
      <c r="R35" s="85"/>
      <c r="S35" s="85"/>
    </row>
    <row r="36" spans="1:16" ht="13.5">
      <c r="A36" s="5">
        <v>5</v>
      </c>
      <c r="B36" s="54" t="s">
        <v>43</v>
      </c>
      <c r="C36" s="5" t="s">
        <v>37</v>
      </c>
      <c r="D36" s="5" t="s">
        <v>44</v>
      </c>
      <c r="E36" s="54" t="s">
        <v>45</v>
      </c>
      <c r="F36" s="5" t="s">
        <v>41</v>
      </c>
      <c r="G36" s="58">
        <v>100</v>
      </c>
      <c r="H36" s="58"/>
      <c r="I36" s="5" t="s">
        <v>42</v>
      </c>
      <c r="J36" s="5"/>
      <c r="K36" s="69">
        <v>2500</v>
      </c>
      <c r="L36" s="72">
        <v>985</v>
      </c>
      <c r="M36" s="129">
        <f t="shared" si="4"/>
        <v>1515</v>
      </c>
      <c r="N36" s="82">
        <f t="shared" si="5"/>
        <v>25</v>
      </c>
      <c r="O36" s="83"/>
      <c r="P36" s="84">
        <f t="shared" si="6"/>
        <v>25</v>
      </c>
    </row>
    <row r="37" spans="1:16" s="40" customFormat="1" ht="13.5">
      <c r="A37" s="5">
        <v>6</v>
      </c>
      <c r="B37" s="54" t="s">
        <v>43</v>
      </c>
      <c r="C37" s="5" t="s">
        <v>37</v>
      </c>
      <c r="D37" s="5" t="s">
        <v>44</v>
      </c>
      <c r="E37" s="54" t="s">
        <v>45</v>
      </c>
      <c r="F37" s="5" t="s">
        <v>41</v>
      </c>
      <c r="G37" s="58">
        <v>200</v>
      </c>
      <c r="H37" s="58"/>
      <c r="I37" s="5" t="s">
        <v>42</v>
      </c>
      <c r="J37" s="5" t="b">
        <v>0</v>
      </c>
      <c r="K37" s="69">
        <v>4000</v>
      </c>
      <c r="L37" s="72">
        <v>1100</v>
      </c>
      <c r="M37" s="129">
        <f t="shared" si="4"/>
        <v>2900</v>
      </c>
      <c r="N37" s="82">
        <f t="shared" si="5"/>
        <v>20</v>
      </c>
      <c r="O37" s="83"/>
      <c r="P37" s="84">
        <f t="shared" si="6"/>
        <v>20</v>
      </c>
    </row>
    <row r="38" spans="1:16" ht="13.5">
      <c r="A38" s="5">
        <v>7</v>
      </c>
      <c r="B38" s="54" t="s">
        <v>43</v>
      </c>
      <c r="C38" s="5" t="s">
        <v>37</v>
      </c>
      <c r="D38" s="5" t="s">
        <v>44</v>
      </c>
      <c r="E38" s="54" t="s">
        <v>45</v>
      </c>
      <c r="F38" s="5" t="s">
        <v>41</v>
      </c>
      <c r="G38" s="58">
        <v>300</v>
      </c>
      <c r="H38" s="58"/>
      <c r="I38" s="5" t="s">
        <v>42</v>
      </c>
      <c r="J38" s="5" t="b">
        <v>0</v>
      </c>
      <c r="K38" s="69">
        <v>5500</v>
      </c>
      <c r="L38" s="122">
        <v>1680</v>
      </c>
      <c r="M38" s="129">
        <f t="shared" si="4"/>
        <v>3820</v>
      </c>
      <c r="N38" s="82">
        <f t="shared" si="5"/>
        <v>18.333333333333332</v>
      </c>
      <c r="O38" s="83"/>
      <c r="P38" s="84">
        <f t="shared" si="6"/>
        <v>18.333333333333332</v>
      </c>
    </row>
    <row r="39" spans="1:16" ht="13.5">
      <c r="A39" s="5">
        <v>8</v>
      </c>
      <c r="B39" s="54" t="s">
        <v>43</v>
      </c>
      <c r="C39" s="5" t="s">
        <v>37</v>
      </c>
      <c r="D39" s="5" t="s">
        <v>44</v>
      </c>
      <c r="E39" s="54" t="s">
        <v>45</v>
      </c>
      <c r="F39" s="5" t="s">
        <v>41</v>
      </c>
      <c r="G39" s="58">
        <v>500</v>
      </c>
      <c r="H39" s="58"/>
      <c r="I39" s="5" t="s">
        <v>42</v>
      </c>
      <c r="J39" s="5" t="b">
        <v>0</v>
      </c>
      <c r="K39" s="69">
        <v>8000</v>
      </c>
      <c r="L39" s="122">
        <v>1770</v>
      </c>
      <c r="M39" s="129">
        <f t="shared" si="4"/>
        <v>6230</v>
      </c>
      <c r="N39" s="82">
        <f t="shared" si="5"/>
        <v>16</v>
      </c>
      <c r="O39" s="83"/>
      <c r="P39" s="84">
        <f t="shared" si="6"/>
        <v>16</v>
      </c>
    </row>
    <row r="40" spans="1:18" ht="13.5">
      <c r="A40" s="5">
        <v>9</v>
      </c>
      <c r="B40" s="54" t="s">
        <v>21</v>
      </c>
      <c r="C40" s="5" t="s">
        <v>37</v>
      </c>
      <c r="D40" s="5" t="s">
        <v>46</v>
      </c>
      <c r="E40" s="54" t="s">
        <v>47</v>
      </c>
      <c r="F40" s="5" t="s">
        <v>41</v>
      </c>
      <c r="G40" s="58">
        <v>300</v>
      </c>
      <c r="H40" s="58"/>
      <c r="I40" s="5" t="s">
        <v>42</v>
      </c>
      <c r="J40" s="5" t="b">
        <v>0</v>
      </c>
      <c r="K40" s="69">
        <v>25000</v>
      </c>
      <c r="L40" s="122">
        <v>12000</v>
      </c>
      <c r="M40" s="129">
        <f t="shared" si="4"/>
        <v>13000</v>
      </c>
      <c r="N40" s="82">
        <f t="shared" si="5"/>
        <v>83.33333333333333</v>
      </c>
      <c r="O40" s="83"/>
      <c r="P40" s="84">
        <f t="shared" si="6"/>
        <v>83.33333333333333</v>
      </c>
      <c r="Q40" s="73"/>
      <c r="R40" s="75"/>
    </row>
    <row r="41" spans="1:18" ht="13.5">
      <c r="A41" s="5">
        <v>10</v>
      </c>
      <c r="B41" s="54" t="s">
        <v>21</v>
      </c>
      <c r="C41" s="5" t="s">
        <v>37</v>
      </c>
      <c r="D41" s="5" t="s">
        <v>46</v>
      </c>
      <c r="E41" s="54" t="s">
        <v>47</v>
      </c>
      <c r="F41" s="5" t="s">
        <v>41</v>
      </c>
      <c r="G41" s="58">
        <v>500</v>
      </c>
      <c r="H41" s="58"/>
      <c r="I41" s="5" t="s">
        <v>42</v>
      </c>
      <c r="J41" s="5"/>
      <c r="K41" s="69">
        <v>30000</v>
      </c>
      <c r="L41" s="122">
        <v>15000</v>
      </c>
      <c r="M41" s="129">
        <f aca="true" t="shared" si="7" ref="M41:M64">K41-L41</f>
        <v>15000</v>
      </c>
      <c r="N41" s="82">
        <f t="shared" si="5"/>
        <v>60</v>
      </c>
      <c r="O41" s="83"/>
      <c r="P41" s="84">
        <f t="shared" si="6"/>
        <v>60</v>
      </c>
      <c r="Q41" s="73"/>
      <c r="R41" s="75"/>
    </row>
    <row r="42" spans="1:18" s="40" customFormat="1" ht="13.5">
      <c r="A42" s="5">
        <v>11</v>
      </c>
      <c r="B42" s="54" t="s">
        <v>21</v>
      </c>
      <c r="C42" s="5" t="s">
        <v>37</v>
      </c>
      <c r="D42" s="5" t="s">
        <v>46</v>
      </c>
      <c r="E42" s="54" t="s">
        <v>47</v>
      </c>
      <c r="F42" s="5" t="s">
        <v>41</v>
      </c>
      <c r="G42" s="58">
        <v>1000</v>
      </c>
      <c r="H42" s="58"/>
      <c r="I42" s="5" t="s">
        <v>42</v>
      </c>
      <c r="J42" s="5" t="b">
        <v>0</v>
      </c>
      <c r="K42" s="69">
        <v>45000</v>
      </c>
      <c r="L42" s="122">
        <v>17000</v>
      </c>
      <c r="M42" s="129">
        <f t="shared" si="7"/>
        <v>28000</v>
      </c>
      <c r="N42" s="82">
        <f t="shared" si="5"/>
        <v>45</v>
      </c>
      <c r="O42" s="83"/>
      <c r="P42" s="84">
        <f t="shared" si="6"/>
        <v>45</v>
      </c>
      <c r="Q42" s="73"/>
      <c r="R42" s="75"/>
    </row>
    <row r="43" spans="1:18" s="40" customFormat="1" ht="13.5">
      <c r="A43" s="5">
        <v>12</v>
      </c>
      <c r="B43" s="54" t="s">
        <v>21</v>
      </c>
      <c r="C43" s="5" t="s">
        <v>37</v>
      </c>
      <c r="D43" s="5" t="s">
        <v>46</v>
      </c>
      <c r="E43" s="54" t="s">
        <v>47</v>
      </c>
      <c r="F43" s="5" t="s">
        <v>41</v>
      </c>
      <c r="G43" s="58">
        <v>2000</v>
      </c>
      <c r="H43" s="58"/>
      <c r="I43" s="5" t="s">
        <v>42</v>
      </c>
      <c r="J43" s="5"/>
      <c r="K43" s="69">
        <v>60000</v>
      </c>
      <c r="L43" s="122">
        <v>27000</v>
      </c>
      <c r="M43" s="129">
        <f t="shared" si="7"/>
        <v>33000</v>
      </c>
      <c r="N43" s="82">
        <f t="shared" si="5"/>
        <v>30</v>
      </c>
      <c r="O43" s="83"/>
      <c r="P43" s="84">
        <f t="shared" si="6"/>
        <v>30</v>
      </c>
      <c r="Q43" s="73"/>
      <c r="R43" s="86"/>
    </row>
    <row r="44" spans="1:18" s="40" customFormat="1" ht="13.5">
      <c r="A44" s="5">
        <v>13</v>
      </c>
      <c r="B44" s="54" t="s">
        <v>21</v>
      </c>
      <c r="C44" s="5" t="s">
        <v>37</v>
      </c>
      <c r="D44" s="5" t="s">
        <v>46</v>
      </c>
      <c r="E44" s="54" t="s">
        <v>47</v>
      </c>
      <c r="F44" s="5" t="s">
        <v>41</v>
      </c>
      <c r="G44" s="58">
        <v>3000</v>
      </c>
      <c r="H44" s="58"/>
      <c r="I44" s="5" t="s">
        <v>42</v>
      </c>
      <c r="J44" s="5"/>
      <c r="K44" s="69">
        <v>75000</v>
      </c>
      <c r="L44" s="122">
        <v>33000</v>
      </c>
      <c r="M44" s="128">
        <f t="shared" si="7"/>
        <v>42000</v>
      </c>
      <c r="N44" s="82">
        <f t="shared" si="5"/>
        <v>25</v>
      </c>
      <c r="O44" s="87"/>
      <c r="P44" s="84">
        <f t="shared" si="6"/>
        <v>25</v>
      </c>
      <c r="Q44" s="73"/>
      <c r="R44" s="75"/>
    </row>
    <row r="45" spans="1:18" s="40" customFormat="1" ht="13.5">
      <c r="A45" s="5">
        <v>14</v>
      </c>
      <c r="B45" s="54" t="s">
        <v>21</v>
      </c>
      <c r="C45" s="5" t="s">
        <v>37</v>
      </c>
      <c r="D45" s="5" t="s">
        <v>48</v>
      </c>
      <c r="E45" s="54" t="s">
        <v>47</v>
      </c>
      <c r="F45" s="5" t="s">
        <v>41</v>
      </c>
      <c r="G45" s="58">
        <v>300</v>
      </c>
      <c r="H45" s="58"/>
      <c r="I45" s="5" t="s">
        <v>42</v>
      </c>
      <c r="J45" s="5"/>
      <c r="K45" s="69">
        <v>28000</v>
      </c>
      <c r="L45" s="122">
        <v>16000</v>
      </c>
      <c r="M45" s="128">
        <f t="shared" si="7"/>
        <v>12000</v>
      </c>
      <c r="N45" s="82">
        <f t="shared" si="5"/>
        <v>93.33333333333333</v>
      </c>
      <c r="O45" s="87"/>
      <c r="P45" s="84">
        <f t="shared" si="6"/>
        <v>93.33333333333333</v>
      </c>
      <c r="Q45" s="73"/>
      <c r="R45" s="75"/>
    </row>
    <row r="46" spans="1:18" s="40" customFormat="1" ht="13.5">
      <c r="A46" s="5">
        <v>15</v>
      </c>
      <c r="B46" s="54" t="s">
        <v>21</v>
      </c>
      <c r="C46" s="5" t="s">
        <v>37</v>
      </c>
      <c r="D46" s="5" t="s">
        <v>48</v>
      </c>
      <c r="E46" s="54" t="s">
        <v>47</v>
      </c>
      <c r="F46" s="5" t="s">
        <v>41</v>
      </c>
      <c r="G46" s="58">
        <v>500</v>
      </c>
      <c r="H46" s="58"/>
      <c r="I46" s="5" t="s">
        <v>42</v>
      </c>
      <c r="J46" s="5"/>
      <c r="K46" s="69">
        <v>35000</v>
      </c>
      <c r="L46" s="122">
        <v>17000</v>
      </c>
      <c r="M46" s="128">
        <f t="shared" si="7"/>
        <v>18000</v>
      </c>
      <c r="N46" s="82">
        <f t="shared" si="5"/>
        <v>70</v>
      </c>
      <c r="O46" s="87"/>
      <c r="P46" s="84">
        <f t="shared" si="6"/>
        <v>70</v>
      </c>
      <c r="Q46" s="73"/>
      <c r="R46" s="75"/>
    </row>
    <row r="47" spans="1:18" s="40" customFormat="1" ht="13.5">
      <c r="A47" s="5">
        <v>16</v>
      </c>
      <c r="B47" s="54" t="s">
        <v>21</v>
      </c>
      <c r="C47" s="5" t="s">
        <v>37</v>
      </c>
      <c r="D47" s="5" t="s">
        <v>48</v>
      </c>
      <c r="E47" s="54" t="s">
        <v>47</v>
      </c>
      <c r="F47" s="5" t="s">
        <v>41</v>
      </c>
      <c r="G47" s="58">
        <v>1000</v>
      </c>
      <c r="H47" s="58"/>
      <c r="I47" s="5" t="s">
        <v>42</v>
      </c>
      <c r="J47" s="5"/>
      <c r="K47" s="69">
        <v>55000</v>
      </c>
      <c r="L47" s="122">
        <v>19000</v>
      </c>
      <c r="M47" s="128">
        <f t="shared" si="7"/>
        <v>36000</v>
      </c>
      <c r="N47" s="82">
        <f t="shared" si="5"/>
        <v>55</v>
      </c>
      <c r="O47" s="87"/>
      <c r="P47" s="84">
        <f t="shared" si="6"/>
        <v>55</v>
      </c>
      <c r="Q47" s="73"/>
      <c r="R47" s="75"/>
    </row>
    <row r="48" spans="1:18" s="40" customFormat="1" ht="13.5">
      <c r="A48" s="5">
        <v>17</v>
      </c>
      <c r="B48" s="54" t="s">
        <v>21</v>
      </c>
      <c r="C48" s="5" t="s">
        <v>37</v>
      </c>
      <c r="D48" s="5" t="s">
        <v>48</v>
      </c>
      <c r="E48" s="54" t="s">
        <v>47</v>
      </c>
      <c r="F48" s="5" t="s">
        <v>41</v>
      </c>
      <c r="G48" s="58">
        <v>2000</v>
      </c>
      <c r="H48" s="58"/>
      <c r="I48" s="5" t="s">
        <v>42</v>
      </c>
      <c r="J48" s="5"/>
      <c r="K48" s="69">
        <v>80000</v>
      </c>
      <c r="L48" s="122">
        <v>29000</v>
      </c>
      <c r="M48" s="128">
        <f t="shared" si="7"/>
        <v>51000</v>
      </c>
      <c r="N48" s="82">
        <f t="shared" si="5"/>
        <v>40</v>
      </c>
      <c r="O48" s="87"/>
      <c r="P48" s="84">
        <f t="shared" si="6"/>
        <v>40</v>
      </c>
      <c r="Q48" s="73"/>
      <c r="R48" s="75"/>
    </row>
    <row r="49" spans="1:16" s="40" customFormat="1" ht="13.5">
      <c r="A49" s="5">
        <v>18</v>
      </c>
      <c r="B49" s="54" t="s">
        <v>21</v>
      </c>
      <c r="C49" s="5" t="s">
        <v>37</v>
      </c>
      <c r="D49" s="5" t="s">
        <v>48</v>
      </c>
      <c r="E49" s="54" t="s">
        <v>47</v>
      </c>
      <c r="F49" s="5" t="s">
        <v>41</v>
      </c>
      <c r="G49" s="58">
        <v>3000</v>
      </c>
      <c r="H49" s="58"/>
      <c r="I49" s="5" t="s">
        <v>42</v>
      </c>
      <c r="J49" s="5"/>
      <c r="K49" s="69">
        <v>100000</v>
      </c>
      <c r="L49" s="122">
        <v>35000</v>
      </c>
      <c r="M49" s="128">
        <f t="shared" si="7"/>
        <v>65000</v>
      </c>
      <c r="N49" s="82">
        <f t="shared" si="5"/>
        <v>33.333333333333336</v>
      </c>
      <c r="O49" s="87"/>
      <c r="P49" s="84">
        <f t="shared" si="6"/>
        <v>33.333333333333336</v>
      </c>
    </row>
    <row r="50" spans="1:16" s="40" customFormat="1" ht="13.5">
      <c r="A50" s="5"/>
      <c r="B50" s="54" t="s">
        <v>263</v>
      </c>
      <c r="C50" s="5" t="s">
        <v>264</v>
      </c>
      <c r="D50" s="5" t="s">
        <v>265</v>
      </c>
      <c r="E50" s="54" t="s">
        <v>297</v>
      </c>
      <c r="F50" s="5" t="s">
        <v>266</v>
      </c>
      <c r="G50" s="58">
        <v>1000</v>
      </c>
      <c r="H50" s="58"/>
      <c r="I50" s="5" t="s">
        <v>42</v>
      </c>
      <c r="J50" s="5" t="b">
        <v>0</v>
      </c>
      <c r="K50" s="69">
        <v>120000</v>
      </c>
      <c r="L50" s="122">
        <v>29450</v>
      </c>
      <c r="M50" s="128">
        <f t="shared" si="7"/>
        <v>90550</v>
      </c>
      <c r="N50" s="82">
        <f t="shared" si="5"/>
        <v>120</v>
      </c>
      <c r="O50" s="87"/>
      <c r="P50" s="84">
        <f t="shared" si="6"/>
        <v>120</v>
      </c>
    </row>
    <row r="51" spans="1:16" s="40" customFormat="1" ht="13.5">
      <c r="A51" s="5"/>
      <c r="B51" s="54" t="s">
        <v>263</v>
      </c>
      <c r="C51" s="5" t="s">
        <v>264</v>
      </c>
      <c r="D51" s="5" t="s">
        <v>46</v>
      </c>
      <c r="E51" s="54" t="s">
        <v>297</v>
      </c>
      <c r="F51" s="5" t="s">
        <v>266</v>
      </c>
      <c r="G51" s="58">
        <v>2000</v>
      </c>
      <c r="H51" s="58"/>
      <c r="I51" s="5" t="s">
        <v>42</v>
      </c>
      <c r="J51" s="5" t="b">
        <v>0</v>
      </c>
      <c r="K51" s="69">
        <v>170000</v>
      </c>
      <c r="L51" s="122">
        <v>45450</v>
      </c>
      <c r="M51" s="128">
        <f t="shared" si="7"/>
        <v>124550</v>
      </c>
      <c r="N51" s="82">
        <f t="shared" si="5"/>
        <v>85</v>
      </c>
      <c r="O51" s="87"/>
      <c r="P51" s="84"/>
    </row>
    <row r="52" spans="1:16" s="40" customFormat="1" ht="13.5">
      <c r="A52" s="5"/>
      <c r="B52" s="54" t="s">
        <v>263</v>
      </c>
      <c r="C52" s="5" t="s">
        <v>264</v>
      </c>
      <c r="D52" s="5" t="s">
        <v>265</v>
      </c>
      <c r="E52" s="54" t="s">
        <v>297</v>
      </c>
      <c r="F52" s="5" t="s">
        <v>266</v>
      </c>
      <c r="G52" s="58">
        <v>3000</v>
      </c>
      <c r="H52" s="58"/>
      <c r="I52" s="5" t="s">
        <v>267</v>
      </c>
      <c r="J52" s="5" t="b">
        <v>0</v>
      </c>
      <c r="K52" s="69">
        <v>210000</v>
      </c>
      <c r="L52" s="122">
        <v>61450</v>
      </c>
      <c r="M52" s="128">
        <f t="shared" si="7"/>
        <v>148550</v>
      </c>
      <c r="N52" s="82">
        <f t="shared" si="5"/>
        <v>70</v>
      </c>
      <c r="O52" s="87"/>
      <c r="P52" s="84"/>
    </row>
    <row r="53" spans="1:23" s="40" customFormat="1" ht="13.5">
      <c r="A53" s="5">
        <v>19</v>
      </c>
      <c r="B53" s="54" t="s">
        <v>21</v>
      </c>
      <c r="C53" s="5" t="s">
        <v>37</v>
      </c>
      <c r="D53" s="5" t="s">
        <v>46</v>
      </c>
      <c r="E53" s="54" t="s">
        <v>296</v>
      </c>
      <c r="F53" s="5" t="s">
        <v>41</v>
      </c>
      <c r="G53" s="58">
        <v>1000</v>
      </c>
      <c r="H53" s="58"/>
      <c r="I53" s="5" t="s">
        <v>42</v>
      </c>
      <c r="J53" s="5" t="b">
        <v>0</v>
      </c>
      <c r="K53" s="69">
        <v>120000</v>
      </c>
      <c r="L53" s="122">
        <v>35000</v>
      </c>
      <c r="M53" s="128">
        <f t="shared" si="7"/>
        <v>85000</v>
      </c>
      <c r="N53" s="82">
        <f t="shared" si="5"/>
        <v>120</v>
      </c>
      <c r="O53" s="87"/>
      <c r="P53" s="84">
        <f t="shared" si="6"/>
        <v>120</v>
      </c>
      <c r="Q53" s="88"/>
      <c r="R53" s="88"/>
      <c r="S53" s="93"/>
      <c r="T53" s="88"/>
      <c r="U53" s="74"/>
      <c r="V53" s="73"/>
      <c r="W53" s="75"/>
    </row>
    <row r="54" spans="1:23" s="40" customFormat="1" ht="13.5">
      <c r="A54" s="5">
        <v>20</v>
      </c>
      <c r="B54" s="54" t="s">
        <v>21</v>
      </c>
      <c r="C54" s="5" t="s">
        <v>37</v>
      </c>
      <c r="D54" s="5" t="s">
        <v>46</v>
      </c>
      <c r="E54" s="54" t="s">
        <v>296</v>
      </c>
      <c r="F54" s="5" t="s">
        <v>41</v>
      </c>
      <c r="G54" s="58">
        <v>2000</v>
      </c>
      <c r="H54" s="58"/>
      <c r="I54" s="5" t="s">
        <v>42</v>
      </c>
      <c r="J54" s="5" t="b">
        <v>0</v>
      </c>
      <c r="K54" s="69">
        <v>170000</v>
      </c>
      <c r="L54" s="122">
        <v>62000</v>
      </c>
      <c r="M54" s="128">
        <f t="shared" si="7"/>
        <v>108000</v>
      </c>
      <c r="N54" s="82">
        <f t="shared" si="5"/>
        <v>85</v>
      </c>
      <c r="O54" s="87"/>
      <c r="P54" s="84">
        <f t="shared" si="6"/>
        <v>85</v>
      </c>
      <c r="Q54" s="88"/>
      <c r="R54" s="88"/>
      <c r="S54" s="93"/>
      <c r="T54" s="88"/>
      <c r="U54" s="74"/>
      <c r="V54" s="73"/>
      <c r="W54" s="86"/>
    </row>
    <row r="55" spans="1:23" s="40" customFormat="1" ht="13.5">
      <c r="A55" s="5">
        <v>21</v>
      </c>
      <c r="B55" s="54" t="s">
        <v>21</v>
      </c>
      <c r="C55" s="5" t="s">
        <v>37</v>
      </c>
      <c r="D55" s="5" t="s">
        <v>46</v>
      </c>
      <c r="E55" s="54" t="s">
        <v>296</v>
      </c>
      <c r="F55" s="5" t="s">
        <v>41</v>
      </c>
      <c r="G55" s="58">
        <v>3000</v>
      </c>
      <c r="H55" s="58"/>
      <c r="I55" s="5" t="s">
        <v>42</v>
      </c>
      <c r="J55" s="5"/>
      <c r="K55" s="69">
        <v>210000</v>
      </c>
      <c r="L55" s="122">
        <v>72000</v>
      </c>
      <c r="M55" s="128">
        <f t="shared" si="7"/>
        <v>138000</v>
      </c>
      <c r="N55" s="82">
        <f t="shared" si="5"/>
        <v>70</v>
      </c>
      <c r="O55" s="87"/>
      <c r="P55" s="84">
        <f t="shared" si="6"/>
        <v>70</v>
      </c>
      <c r="Q55" s="88"/>
      <c r="R55" s="88"/>
      <c r="S55" s="93"/>
      <c r="T55" s="88"/>
      <c r="U55" s="74"/>
      <c r="V55" s="73"/>
      <c r="W55" s="86"/>
    </row>
    <row r="56" spans="1:16" s="40" customFormat="1" ht="13.5">
      <c r="A56" s="5">
        <v>22</v>
      </c>
      <c r="B56" s="54" t="s">
        <v>21</v>
      </c>
      <c r="C56" s="5" t="s">
        <v>37</v>
      </c>
      <c r="D56" s="5" t="s">
        <v>48</v>
      </c>
      <c r="E56" s="54" t="s">
        <v>296</v>
      </c>
      <c r="F56" s="5" t="s">
        <v>41</v>
      </c>
      <c r="G56" s="58">
        <v>1000</v>
      </c>
      <c r="H56" s="58"/>
      <c r="I56" s="5" t="s">
        <v>42</v>
      </c>
      <c r="J56" s="5" t="b">
        <v>0</v>
      </c>
      <c r="K56" s="69">
        <v>145000</v>
      </c>
      <c r="L56" s="122">
        <v>88000</v>
      </c>
      <c r="M56" s="128">
        <f t="shared" si="7"/>
        <v>57000</v>
      </c>
      <c r="N56" s="82">
        <f t="shared" si="5"/>
        <v>145</v>
      </c>
      <c r="O56" s="87"/>
      <c r="P56" s="84">
        <f t="shared" si="6"/>
        <v>145</v>
      </c>
    </row>
    <row r="57" spans="1:16" s="40" customFormat="1" ht="13.5">
      <c r="A57" s="5">
        <v>23</v>
      </c>
      <c r="B57" s="54" t="s">
        <v>21</v>
      </c>
      <c r="C57" s="5" t="s">
        <v>37</v>
      </c>
      <c r="D57" s="5" t="s">
        <v>48</v>
      </c>
      <c r="E57" s="54" t="s">
        <v>296</v>
      </c>
      <c r="F57" s="5" t="s">
        <v>41</v>
      </c>
      <c r="G57" s="58">
        <v>2000</v>
      </c>
      <c r="H57" s="58"/>
      <c r="I57" s="5" t="s">
        <v>42</v>
      </c>
      <c r="J57" s="5" t="b">
        <v>0</v>
      </c>
      <c r="K57" s="69">
        <v>200000</v>
      </c>
      <c r="L57" s="122">
        <v>94000</v>
      </c>
      <c r="M57" s="128">
        <f t="shared" si="7"/>
        <v>106000</v>
      </c>
      <c r="N57" s="82">
        <f t="shared" si="5"/>
        <v>100</v>
      </c>
      <c r="O57" s="87"/>
      <c r="P57" s="84">
        <f t="shared" si="6"/>
        <v>100</v>
      </c>
    </row>
    <row r="58" spans="1:16" s="40" customFormat="1" ht="13.5">
      <c r="A58" s="5">
        <v>24</v>
      </c>
      <c r="B58" s="54" t="s">
        <v>21</v>
      </c>
      <c r="C58" s="5" t="s">
        <v>37</v>
      </c>
      <c r="D58" s="5" t="s">
        <v>48</v>
      </c>
      <c r="E58" s="54" t="s">
        <v>296</v>
      </c>
      <c r="F58" s="5" t="s">
        <v>41</v>
      </c>
      <c r="G58" s="58">
        <v>3000</v>
      </c>
      <c r="H58" s="58"/>
      <c r="I58" s="5" t="s">
        <v>42</v>
      </c>
      <c r="J58" s="5" t="b">
        <v>0</v>
      </c>
      <c r="K58" s="69">
        <v>240000</v>
      </c>
      <c r="L58" s="122">
        <v>100000</v>
      </c>
      <c r="M58" s="128">
        <f t="shared" si="7"/>
        <v>140000</v>
      </c>
      <c r="N58" s="82">
        <f t="shared" si="5"/>
        <v>80</v>
      </c>
      <c r="O58" s="87"/>
      <c r="P58" s="84">
        <f t="shared" si="6"/>
        <v>80</v>
      </c>
    </row>
    <row r="59" spans="1:16" s="40" customFormat="1" ht="13.5">
      <c r="A59" s="5">
        <v>25</v>
      </c>
      <c r="B59" s="54" t="s">
        <v>21</v>
      </c>
      <c r="C59" s="5" t="s">
        <v>37</v>
      </c>
      <c r="D59" s="5" t="s">
        <v>46</v>
      </c>
      <c r="E59" s="54" t="s">
        <v>49</v>
      </c>
      <c r="F59" s="5" t="s">
        <v>41</v>
      </c>
      <c r="G59" s="58">
        <v>1000</v>
      </c>
      <c r="H59" s="58"/>
      <c r="I59" s="5" t="s">
        <v>42</v>
      </c>
      <c r="J59" s="5" t="b">
        <v>0</v>
      </c>
      <c r="K59" s="69">
        <v>140000</v>
      </c>
      <c r="L59" s="122">
        <v>56000</v>
      </c>
      <c r="M59" s="128">
        <f t="shared" si="7"/>
        <v>84000</v>
      </c>
      <c r="N59" s="82">
        <f t="shared" si="5"/>
        <v>140</v>
      </c>
      <c r="O59" s="87"/>
      <c r="P59" s="84">
        <f t="shared" si="6"/>
        <v>140</v>
      </c>
    </row>
    <row r="60" spans="1:16" s="40" customFormat="1" ht="13.5">
      <c r="A60" s="5">
        <v>26</v>
      </c>
      <c r="B60" s="54" t="s">
        <v>21</v>
      </c>
      <c r="C60" s="5" t="s">
        <v>37</v>
      </c>
      <c r="D60" s="5" t="s">
        <v>46</v>
      </c>
      <c r="E60" s="54" t="s">
        <v>49</v>
      </c>
      <c r="F60" s="5" t="s">
        <v>41</v>
      </c>
      <c r="G60" s="58">
        <v>2000</v>
      </c>
      <c r="H60" s="58"/>
      <c r="I60" s="5" t="s">
        <v>42</v>
      </c>
      <c r="J60" s="5"/>
      <c r="K60" s="69">
        <v>190000</v>
      </c>
      <c r="L60" s="122">
        <v>83000</v>
      </c>
      <c r="M60" s="128">
        <f t="shared" si="7"/>
        <v>107000</v>
      </c>
      <c r="N60" s="82">
        <f t="shared" si="5"/>
        <v>95</v>
      </c>
      <c r="O60" s="87"/>
      <c r="P60" s="84">
        <f t="shared" si="6"/>
        <v>95</v>
      </c>
    </row>
    <row r="61" spans="1:16" s="40" customFormat="1" ht="13.5">
      <c r="A61" s="5">
        <v>27</v>
      </c>
      <c r="B61" s="54" t="s">
        <v>21</v>
      </c>
      <c r="C61" s="5" t="s">
        <v>37</v>
      </c>
      <c r="D61" s="5" t="s">
        <v>46</v>
      </c>
      <c r="E61" s="54" t="s">
        <v>49</v>
      </c>
      <c r="F61" s="5" t="s">
        <v>41</v>
      </c>
      <c r="G61" s="58">
        <v>3000</v>
      </c>
      <c r="H61" s="58"/>
      <c r="I61" s="5" t="s">
        <v>42</v>
      </c>
      <c r="J61" s="5"/>
      <c r="K61" s="69">
        <v>230000</v>
      </c>
      <c r="L61" s="122">
        <v>100000</v>
      </c>
      <c r="M61" s="128">
        <f t="shared" si="7"/>
        <v>130000</v>
      </c>
      <c r="N61" s="82">
        <f t="shared" si="5"/>
        <v>76.66666666666667</v>
      </c>
      <c r="O61" s="87"/>
      <c r="P61" s="84">
        <f t="shared" si="6"/>
        <v>76.66666666666667</v>
      </c>
    </row>
    <row r="62" spans="1:16" s="40" customFormat="1" ht="13.5">
      <c r="A62" s="5">
        <v>28</v>
      </c>
      <c r="B62" s="54" t="s">
        <v>21</v>
      </c>
      <c r="C62" s="5" t="s">
        <v>37</v>
      </c>
      <c r="D62" s="5" t="s">
        <v>48</v>
      </c>
      <c r="E62" s="54" t="s">
        <v>49</v>
      </c>
      <c r="F62" s="5" t="s">
        <v>41</v>
      </c>
      <c r="G62" s="58">
        <v>1000</v>
      </c>
      <c r="H62" s="58"/>
      <c r="I62" s="5" t="s">
        <v>42</v>
      </c>
      <c r="J62" s="5" t="b">
        <v>0</v>
      </c>
      <c r="K62" s="69">
        <v>160000</v>
      </c>
      <c r="L62" s="122">
        <v>59000</v>
      </c>
      <c r="M62" s="128">
        <f t="shared" si="7"/>
        <v>101000</v>
      </c>
      <c r="N62" s="82">
        <f t="shared" si="5"/>
        <v>160</v>
      </c>
      <c r="O62" s="87"/>
      <c r="P62" s="84">
        <f t="shared" si="6"/>
        <v>160</v>
      </c>
    </row>
    <row r="63" spans="1:16" s="40" customFormat="1" ht="13.5">
      <c r="A63" s="5">
        <v>29</v>
      </c>
      <c r="B63" s="54" t="s">
        <v>21</v>
      </c>
      <c r="C63" s="5" t="s">
        <v>37</v>
      </c>
      <c r="D63" s="5" t="s">
        <v>48</v>
      </c>
      <c r="E63" s="54" t="s">
        <v>49</v>
      </c>
      <c r="F63" s="5" t="s">
        <v>41</v>
      </c>
      <c r="G63" s="58">
        <v>2000</v>
      </c>
      <c r="H63" s="58"/>
      <c r="I63" s="5" t="s">
        <v>42</v>
      </c>
      <c r="J63" s="5" t="b">
        <v>0</v>
      </c>
      <c r="K63" s="69">
        <v>220000</v>
      </c>
      <c r="L63" s="122">
        <v>86000</v>
      </c>
      <c r="M63" s="128">
        <f t="shared" si="7"/>
        <v>134000</v>
      </c>
      <c r="N63" s="82">
        <f t="shared" si="5"/>
        <v>110</v>
      </c>
      <c r="O63" s="87"/>
      <c r="P63" s="84">
        <f t="shared" si="6"/>
        <v>110</v>
      </c>
    </row>
    <row r="64" spans="1:16" s="40" customFormat="1" ht="13.5">
      <c r="A64" s="5">
        <v>30</v>
      </c>
      <c r="B64" s="54" t="s">
        <v>21</v>
      </c>
      <c r="C64" s="5" t="s">
        <v>37</v>
      </c>
      <c r="D64" s="5" t="s">
        <v>48</v>
      </c>
      <c r="E64" s="54" t="s">
        <v>49</v>
      </c>
      <c r="F64" s="5" t="s">
        <v>41</v>
      </c>
      <c r="G64" s="58">
        <v>3000</v>
      </c>
      <c r="H64" s="58"/>
      <c r="I64" s="5" t="s">
        <v>42</v>
      </c>
      <c r="J64" s="5"/>
      <c r="K64" s="69">
        <v>260000</v>
      </c>
      <c r="L64" s="122">
        <v>103000</v>
      </c>
      <c r="M64" s="128">
        <f t="shared" si="7"/>
        <v>157000</v>
      </c>
      <c r="N64" s="82">
        <f t="shared" si="5"/>
        <v>86.66666666666667</v>
      </c>
      <c r="O64" s="87"/>
      <c r="P64" s="84">
        <f t="shared" si="6"/>
        <v>86.66666666666667</v>
      </c>
    </row>
    <row r="65" spans="1:16" ht="13.5">
      <c r="A65" s="5">
        <v>31</v>
      </c>
      <c r="B65" s="54" t="s">
        <v>50</v>
      </c>
      <c r="C65" s="5" t="s">
        <v>37</v>
      </c>
      <c r="D65" s="5" t="s">
        <v>51</v>
      </c>
      <c r="E65" s="65" t="s">
        <v>52</v>
      </c>
      <c r="F65" s="5" t="s">
        <v>53</v>
      </c>
      <c r="G65" s="58">
        <v>1000</v>
      </c>
      <c r="H65" s="58"/>
      <c r="I65" s="5" t="s">
        <v>42</v>
      </c>
      <c r="J65" s="5" t="b">
        <v>0</v>
      </c>
      <c r="K65" s="69">
        <v>35000</v>
      </c>
      <c r="L65" s="123">
        <v>8500</v>
      </c>
      <c r="M65" s="128">
        <f aca="true" t="shared" si="8" ref="M65:M70">K65-L65</f>
        <v>26500</v>
      </c>
      <c r="N65" s="82">
        <f t="shared" si="5"/>
        <v>35</v>
      </c>
      <c r="O65" s="87"/>
      <c r="P65" s="84">
        <f t="shared" si="6"/>
        <v>35</v>
      </c>
    </row>
    <row r="66" spans="1:16" ht="13.5">
      <c r="A66" s="5">
        <v>32</v>
      </c>
      <c r="B66" s="54" t="s">
        <v>50</v>
      </c>
      <c r="C66" s="5" t="s">
        <v>37</v>
      </c>
      <c r="D66" s="5" t="s">
        <v>51</v>
      </c>
      <c r="E66" s="65" t="s">
        <v>52</v>
      </c>
      <c r="F66" s="5" t="s">
        <v>53</v>
      </c>
      <c r="G66" s="58">
        <v>2000</v>
      </c>
      <c r="H66" s="58"/>
      <c r="I66" s="5" t="s">
        <v>42</v>
      </c>
      <c r="J66" s="5"/>
      <c r="K66" s="69">
        <v>55000</v>
      </c>
      <c r="L66" s="89">
        <v>14100</v>
      </c>
      <c r="M66" s="128">
        <f t="shared" si="8"/>
        <v>40900</v>
      </c>
      <c r="N66" s="82">
        <f t="shared" si="5"/>
        <v>27.5</v>
      </c>
      <c r="O66" s="87"/>
      <c r="P66" s="84">
        <f t="shared" si="6"/>
        <v>27.5</v>
      </c>
    </row>
    <row r="67" spans="1:16" ht="13.5">
      <c r="A67" s="5">
        <v>33</v>
      </c>
      <c r="B67" s="54" t="s">
        <v>50</v>
      </c>
      <c r="C67" s="5" t="s">
        <v>37</v>
      </c>
      <c r="D67" s="5" t="s">
        <v>51</v>
      </c>
      <c r="E67" s="65" t="s">
        <v>52</v>
      </c>
      <c r="F67" s="5" t="s">
        <v>53</v>
      </c>
      <c r="G67" s="58">
        <v>3000</v>
      </c>
      <c r="H67" s="58"/>
      <c r="I67" s="5" t="s">
        <v>42</v>
      </c>
      <c r="J67" s="5"/>
      <c r="K67" s="69">
        <v>75000</v>
      </c>
      <c r="L67" s="89">
        <v>19700</v>
      </c>
      <c r="M67" s="128">
        <f t="shared" si="8"/>
        <v>55300</v>
      </c>
      <c r="N67" s="82">
        <f t="shared" si="5"/>
        <v>25</v>
      </c>
      <c r="O67" s="87"/>
      <c r="P67" s="84">
        <f t="shared" si="6"/>
        <v>25</v>
      </c>
    </row>
    <row r="68" spans="1:16" ht="13.5">
      <c r="A68" s="5">
        <v>33</v>
      </c>
      <c r="B68" s="54" t="s">
        <v>50</v>
      </c>
      <c r="C68" s="5" t="s">
        <v>37</v>
      </c>
      <c r="D68" s="5" t="s">
        <v>51</v>
      </c>
      <c r="E68" s="65" t="s">
        <v>52</v>
      </c>
      <c r="F68" s="5" t="s">
        <v>53</v>
      </c>
      <c r="G68" s="58">
        <v>10000</v>
      </c>
      <c r="H68" s="58"/>
      <c r="I68" s="5" t="s">
        <v>42</v>
      </c>
      <c r="J68" s="5"/>
      <c r="K68" s="69">
        <v>150000</v>
      </c>
      <c r="L68" s="89">
        <v>74100</v>
      </c>
      <c r="M68" s="128">
        <f t="shared" si="8"/>
        <v>75900</v>
      </c>
      <c r="N68" s="82">
        <f t="shared" si="5"/>
        <v>15</v>
      </c>
      <c r="O68" s="87"/>
      <c r="P68" s="84">
        <f t="shared" si="6"/>
        <v>15</v>
      </c>
    </row>
    <row r="69" spans="1:16" ht="13.5">
      <c r="A69" s="5">
        <v>33</v>
      </c>
      <c r="B69" s="54" t="s">
        <v>50</v>
      </c>
      <c r="C69" s="5" t="s">
        <v>37</v>
      </c>
      <c r="D69" s="5" t="s">
        <v>51</v>
      </c>
      <c r="E69" s="65" t="s">
        <v>52</v>
      </c>
      <c r="F69" s="5" t="s">
        <v>53</v>
      </c>
      <c r="G69" s="58">
        <v>20000</v>
      </c>
      <c r="H69" s="58"/>
      <c r="I69" s="5" t="s">
        <v>42</v>
      </c>
      <c r="J69" s="5"/>
      <c r="K69" s="69">
        <v>250000</v>
      </c>
      <c r="L69" s="89">
        <v>148200</v>
      </c>
      <c r="M69" s="128">
        <f t="shared" si="8"/>
        <v>101800</v>
      </c>
      <c r="N69" s="82">
        <f t="shared" si="5"/>
        <v>12.5</v>
      </c>
      <c r="O69" s="87"/>
      <c r="P69" s="84">
        <f t="shared" si="6"/>
        <v>12.5</v>
      </c>
    </row>
    <row r="70" spans="1:16" ht="13.5">
      <c r="A70" s="5">
        <v>34</v>
      </c>
      <c r="B70" s="54" t="s">
        <v>54</v>
      </c>
      <c r="C70" s="5" t="s">
        <v>37</v>
      </c>
      <c r="D70" s="5" t="s">
        <v>51</v>
      </c>
      <c r="E70" s="65" t="s">
        <v>52</v>
      </c>
      <c r="F70" s="5" t="s">
        <v>53</v>
      </c>
      <c r="G70" s="58">
        <v>1000</v>
      </c>
      <c r="H70" s="58"/>
      <c r="I70" s="5" t="s">
        <v>42</v>
      </c>
      <c r="J70" s="5"/>
      <c r="K70" s="69">
        <v>50000</v>
      </c>
      <c r="L70" s="89">
        <v>10800</v>
      </c>
      <c r="M70" s="128">
        <f t="shared" si="8"/>
        <v>39200</v>
      </c>
      <c r="N70" s="82">
        <f t="shared" si="5"/>
        <v>50</v>
      </c>
      <c r="O70" s="87"/>
      <c r="P70" s="84">
        <f t="shared" si="6"/>
        <v>50</v>
      </c>
    </row>
    <row r="71" spans="1:16" ht="13.5">
      <c r="A71" s="5">
        <v>35</v>
      </c>
      <c r="B71" s="54" t="s">
        <v>54</v>
      </c>
      <c r="C71" s="5" t="s">
        <v>37</v>
      </c>
      <c r="D71" s="5" t="s">
        <v>51</v>
      </c>
      <c r="E71" s="124" t="s">
        <v>52</v>
      </c>
      <c r="F71" s="5" t="s">
        <v>53</v>
      </c>
      <c r="G71" s="58">
        <v>2000</v>
      </c>
      <c r="H71" s="58"/>
      <c r="I71" s="5" t="s">
        <v>42</v>
      </c>
      <c r="J71" s="5"/>
      <c r="K71" s="69">
        <v>70000</v>
      </c>
      <c r="L71" s="123">
        <v>19500</v>
      </c>
      <c r="M71" s="128">
        <f aca="true" t="shared" si="9" ref="M71:M101">K71-L71</f>
        <v>50500</v>
      </c>
      <c r="N71" s="82">
        <f t="shared" si="5"/>
        <v>35</v>
      </c>
      <c r="O71" s="87"/>
      <c r="P71" s="84">
        <f t="shared" si="6"/>
        <v>35</v>
      </c>
    </row>
    <row r="72" spans="1:16" ht="13.5">
      <c r="A72" s="5">
        <v>36</v>
      </c>
      <c r="B72" s="54" t="s">
        <v>54</v>
      </c>
      <c r="C72" s="5" t="s">
        <v>37</v>
      </c>
      <c r="D72" s="5" t="s">
        <v>51</v>
      </c>
      <c r="E72" s="124" t="s">
        <v>52</v>
      </c>
      <c r="F72" s="5" t="s">
        <v>53</v>
      </c>
      <c r="G72" s="58">
        <v>3000</v>
      </c>
      <c r="H72" s="58"/>
      <c r="I72" s="5" t="s">
        <v>42</v>
      </c>
      <c r="J72" s="5"/>
      <c r="K72" s="69">
        <v>90000</v>
      </c>
      <c r="L72" s="123">
        <v>28700</v>
      </c>
      <c r="M72" s="128">
        <f t="shared" si="9"/>
        <v>61300</v>
      </c>
      <c r="N72" s="82">
        <f t="shared" si="5"/>
        <v>30</v>
      </c>
      <c r="O72" s="87"/>
      <c r="P72" s="84">
        <f t="shared" si="6"/>
        <v>30</v>
      </c>
    </row>
    <row r="73" spans="1:16" s="40" customFormat="1" ht="13.5">
      <c r="A73" s="5">
        <v>37</v>
      </c>
      <c r="B73" s="54" t="s">
        <v>55</v>
      </c>
      <c r="C73" s="5" t="s">
        <v>37</v>
      </c>
      <c r="D73" s="5" t="s">
        <v>56</v>
      </c>
      <c r="E73" s="125" t="s">
        <v>57</v>
      </c>
      <c r="F73" s="5" t="s">
        <v>53</v>
      </c>
      <c r="G73" s="58">
        <v>10000</v>
      </c>
      <c r="H73" s="58"/>
      <c r="I73" s="5" t="s">
        <v>42</v>
      </c>
      <c r="J73" s="5"/>
      <c r="K73" s="69">
        <v>115000</v>
      </c>
      <c r="L73" s="123">
        <v>12340</v>
      </c>
      <c r="M73" s="128">
        <f t="shared" si="9"/>
        <v>102660</v>
      </c>
      <c r="N73" s="82">
        <f t="shared" si="5"/>
        <v>11.5</v>
      </c>
      <c r="O73" s="87"/>
      <c r="P73" s="84">
        <f t="shared" si="6"/>
        <v>11.5</v>
      </c>
    </row>
    <row r="74" spans="1:16" s="40" customFormat="1" ht="13.5">
      <c r="A74" s="5">
        <v>38</v>
      </c>
      <c r="B74" s="54" t="s">
        <v>55</v>
      </c>
      <c r="C74" s="5" t="s">
        <v>37</v>
      </c>
      <c r="D74" s="5" t="s">
        <v>56</v>
      </c>
      <c r="E74" s="125" t="s">
        <v>57</v>
      </c>
      <c r="F74" s="5" t="s">
        <v>53</v>
      </c>
      <c r="G74" s="58">
        <v>15000</v>
      </c>
      <c r="H74" s="58"/>
      <c r="I74" s="5" t="s">
        <v>42</v>
      </c>
      <c r="J74" s="5"/>
      <c r="K74" s="69">
        <v>125000</v>
      </c>
      <c r="L74" s="123">
        <v>17980</v>
      </c>
      <c r="M74" s="128">
        <f t="shared" si="9"/>
        <v>107020</v>
      </c>
      <c r="N74" s="82">
        <f t="shared" si="5"/>
        <v>8.333333333333334</v>
      </c>
      <c r="O74" s="87"/>
      <c r="P74" s="84">
        <f t="shared" si="6"/>
        <v>8.333333333333334</v>
      </c>
    </row>
    <row r="75" spans="1:16" s="40" customFormat="1" ht="13.5">
      <c r="A75" s="5">
        <v>39</v>
      </c>
      <c r="B75" s="54" t="s">
        <v>55</v>
      </c>
      <c r="C75" s="5" t="s">
        <v>37</v>
      </c>
      <c r="D75" s="5" t="s">
        <v>56</v>
      </c>
      <c r="E75" s="125" t="s">
        <v>57</v>
      </c>
      <c r="F75" s="5" t="s">
        <v>53</v>
      </c>
      <c r="G75" s="58">
        <v>20000</v>
      </c>
      <c r="H75" s="58"/>
      <c r="I75" s="5" t="s">
        <v>42</v>
      </c>
      <c r="J75" s="5"/>
      <c r="K75" s="69">
        <v>135000</v>
      </c>
      <c r="L75" s="123">
        <v>23620</v>
      </c>
      <c r="M75" s="128">
        <f t="shared" si="9"/>
        <v>111380</v>
      </c>
      <c r="N75" s="82">
        <f t="shared" si="5"/>
        <v>6.75</v>
      </c>
      <c r="O75" s="87"/>
      <c r="P75" s="84">
        <f t="shared" si="6"/>
        <v>6.75</v>
      </c>
    </row>
    <row r="76" spans="1:16" s="40" customFormat="1" ht="13.5">
      <c r="A76" s="5">
        <v>40</v>
      </c>
      <c r="B76" s="54" t="s">
        <v>55</v>
      </c>
      <c r="C76" s="5" t="s">
        <v>37</v>
      </c>
      <c r="D76" s="5" t="s">
        <v>56</v>
      </c>
      <c r="E76" s="125" t="s">
        <v>57</v>
      </c>
      <c r="F76" s="5" t="s">
        <v>53</v>
      </c>
      <c r="G76" s="58">
        <v>25000</v>
      </c>
      <c r="H76" s="58"/>
      <c r="I76" s="5" t="s">
        <v>42</v>
      </c>
      <c r="J76" s="5" t="b">
        <v>0</v>
      </c>
      <c r="K76" s="69">
        <v>145000</v>
      </c>
      <c r="L76" s="123">
        <v>29260</v>
      </c>
      <c r="M76" s="128">
        <f t="shared" si="9"/>
        <v>115740</v>
      </c>
      <c r="N76" s="82">
        <f t="shared" si="5"/>
        <v>5.8</v>
      </c>
      <c r="O76" s="87"/>
      <c r="P76" s="84">
        <f t="shared" si="6"/>
        <v>5.8</v>
      </c>
    </row>
    <row r="77" spans="1:16" s="40" customFormat="1" ht="13.5">
      <c r="A77" s="5">
        <v>41</v>
      </c>
      <c r="B77" s="54" t="s">
        <v>55</v>
      </c>
      <c r="C77" s="5" t="s">
        <v>37</v>
      </c>
      <c r="D77" s="5" t="s">
        <v>56</v>
      </c>
      <c r="E77" s="125" t="s">
        <v>57</v>
      </c>
      <c r="F77" s="5" t="s">
        <v>53</v>
      </c>
      <c r="G77" s="58">
        <v>30000</v>
      </c>
      <c r="H77" s="58"/>
      <c r="I77" s="5" t="s">
        <v>42</v>
      </c>
      <c r="J77" s="5" t="b">
        <v>0</v>
      </c>
      <c r="K77" s="69">
        <v>155000</v>
      </c>
      <c r="L77" s="123">
        <v>34900</v>
      </c>
      <c r="M77" s="128">
        <f t="shared" si="9"/>
        <v>120100</v>
      </c>
      <c r="N77" s="82">
        <f t="shared" si="5"/>
        <v>5.166666666666667</v>
      </c>
      <c r="O77" s="87"/>
      <c r="P77" s="84">
        <f t="shared" si="6"/>
        <v>5.166666666666667</v>
      </c>
    </row>
    <row r="78" spans="1:16" s="40" customFormat="1" ht="13.5">
      <c r="A78" s="5">
        <v>42</v>
      </c>
      <c r="B78" s="54" t="s">
        <v>55</v>
      </c>
      <c r="C78" s="5" t="s">
        <v>37</v>
      </c>
      <c r="D78" s="5" t="s">
        <v>56</v>
      </c>
      <c r="E78" s="125" t="s">
        <v>57</v>
      </c>
      <c r="F78" s="5" t="s">
        <v>53</v>
      </c>
      <c r="G78" s="58">
        <v>35000</v>
      </c>
      <c r="H78" s="58"/>
      <c r="I78" s="5" t="s">
        <v>42</v>
      </c>
      <c r="J78" s="5" t="b">
        <v>0</v>
      </c>
      <c r="K78" s="69">
        <v>165000</v>
      </c>
      <c r="L78" s="123">
        <v>40150</v>
      </c>
      <c r="M78" s="128">
        <f t="shared" si="9"/>
        <v>124850</v>
      </c>
      <c r="N78" s="82">
        <f t="shared" si="5"/>
        <v>4.714285714285714</v>
      </c>
      <c r="O78" s="87"/>
      <c r="P78" s="84">
        <f t="shared" si="6"/>
        <v>4.714285714285714</v>
      </c>
    </row>
    <row r="79" spans="1:16" s="40" customFormat="1" ht="13.5">
      <c r="A79" s="5">
        <v>43</v>
      </c>
      <c r="B79" s="54" t="s">
        <v>55</v>
      </c>
      <c r="C79" s="5" t="s">
        <v>37</v>
      </c>
      <c r="D79" s="5" t="s">
        <v>56</v>
      </c>
      <c r="E79" s="125" t="s">
        <v>57</v>
      </c>
      <c r="F79" s="5" t="s">
        <v>53</v>
      </c>
      <c r="G79" s="58">
        <v>40000</v>
      </c>
      <c r="H79" s="58"/>
      <c r="I79" s="5" t="s">
        <v>42</v>
      </c>
      <c r="J79" s="5" t="b">
        <v>0</v>
      </c>
      <c r="K79" s="69">
        <v>175000</v>
      </c>
      <c r="L79" s="123">
        <v>45410</v>
      </c>
      <c r="M79" s="128">
        <f t="shared" si="9"/>
        <v>129590</v>
      </c>
      <c r="N79" s="82">
        <f t="shared" si="5"/>
        <v>4.375</v>
      </c>
      <c r="O79" s="87"/>
      <c r="P79" s="84">
        <f t="shared" si="6"/>
        <v>4.375</v>
      </c>
    </row>
    <row r="80" spans="1:16" s="40" customFormat="1" ht="13.5">
      <c r="A80" s="5">
        <v>44</v>
      </c>
      <c r="B80" s="54" t="s">
        <v>55</v>
      </c>
      <c r="C80" s="5" t="s">
        <v>37</v>
      </c>
      <c r="D80" s="5" t="s">
        <v>56</v>
      </c>
      <c r="E80" s="125" t="s">
        <v>57</v>
      </c>
      <c r="F80" s="5" t="s">
        <v>53</v>
      </c>
      <c r="G80" s="58">
        <v>45000</v>
      </c>
      <c r="H80" s="58"/>
      <c r="I80" s="5" t="s">
        <v>42</v>
      </c>
      <c r="J80" s="5" t="b">
        <v>0</v>
      </c>
      <c r="K80" s="69">
        <v>185000</v>
      </c>
      <c r="L80" s="123">
        <v>50660</v>
      </c>
      <c r="M80" s="128">
        <f t="shared" si="9"/>
        <v>134340</v>
      </c>
      <c r="N80" s="82">
        <f t="shared" si="5"/>
        <v>4.111111111111111</v>
      </c>
      <c r="O80" s="87"/>
      <c r="P80" s="84">
        <f t="shared" si="6"/>
        <v>4.111111111111111</v>
      </c>
    </row>
    <row r="81" spans="1:16" s="40" customFormat="1" ht="13.5">
      <c r="A81" s="5">
        <v>45</v>
      </c>
      <c r="B81" s="54" t="s">
        <v>55</v>
      </c>
      <c r="C81" s="5" t="s">
        <v>37</v>
      </c>
      <c r="D81" s="5" t="s">
        <v>56</v>
      </c>
      <c r="E81" s="125" t="s">
        <v>57</v>
      </c>
      <c r="F81" s="5" t="s">
        <v>53</v>
      </c>
      <c r="G81" s="58">
        <v>50000</v>
      </c>
      <c r="H81" s="58"/>
      <c r="I81" s="5" t="s">
        <v>42</v>
      </c>
      <c r="J81" s="5" t="b">
        <v>0</v>
      </c>
      <c r="K81" s="69">
        <v>195000</v>
      </c>
      <c r="L81" s="123">
        <v>55910</v>
      </c>
      <c r="M81" s="128">
        <f t="shared" si="9"/>
        <v>139090</v>
      </c>
      <c r="N81" s="82">
        <f t="shared" si="5"/>
        <v>3.9</v>
      </c>
      <c r="O81" s="87"/>
      <c r="P81" s="84">
        <f t="shared" si="6"/>
        <v>3.9</v>
      </c>
    </row>
    <row r="82" spans="1:16" s="40" customFormat="1" ht="13.5">
      <c r="A82" s="5">
        <v>46</v>
      </c>
      <c r="B82" s="54" t="s">
        <v>55</v>
      </c>
      <c r="C82" s="5" t="s">
        <v>37</v>
      </c>
      <c r="D82" s="5" t="s">
        <v>56</v>
      </c>
      <c r="E82" s="125" t="s">
        <v>57</v>
      </c>
      <c r="F82" s="5" t="s">
        <v>53</v>
      </c>
      <c r="G82" s="58">
        <v>55000</v>
      </c>
      <c r="H82" s="58"/>
      <c r="I82" s="5" t="s">
        <v>42</v>
      </c>
      <c r="J82" s="5"/>
      <c r="K82" s="69">
        <v>205000</v>
      </c>
      <c r="L82" s="123">
        <v>61810</v>
      </c>
      <c r="M82" s="128">
        <f t="shared" si="9"/>
        <v>143190</v>
      </c>
      <c r="N82" s="82">
        <f t="shared" si="5"/>
        <v>3.727272727272727</v>
      </c>
      <c r="O82" s="87"/>
      <c r="P82" s="84">
        <f t="shared" si="6"/>
        <v>3.727272727272727</v>
      </c>
    </row>
    <row r="83" spans="1:16" s="40" customFormat="1" ht="13.5">
      <c r="A83" s="5">
        <v>47</v>
      </c>
      <c r="B83" s="54" t="s">
        <v>55</v>
      </c>
      <c r="C83" s="5" t="s">
        <v>37</v>
      </c>
      <c r="D83" s="5" t="s">
        <v>56</v>
      </c>
      <c r="E83" s="125" t="s">
        <v>57</v>
      </c>
      <c r="F83" s="5" t="s">
        <v>53</v>
      </c>
      <c r="G83" s="58">
        <v>60000</v>
      </c>
      <c r="H83" s="58"/>
      <c r="I83" s="5" t="s">
        <v>42</v>
      </c>
      <c r="J83" s="5"/>
      <c r="K83" s="69">
        <v>215000</v>
      </c>
      <c r="L83" s="123">
        <v>67710</v>
      </c>
      <c r="M83" s="128">
        <f t="shared" si="9"/>
        <v>147290</v>
      </c>
      <c r="N83" s="82">
        <f t="shared" si="5"/>
        <v>3.5833333333333335</v>
      </c>
      <c r="O83" s="87"/>
      <c r="P83" s="84">
        <f t="shared" si="6"/>
        <v>3.5833333333333335</v>
      </c>
    </row>
    <row r="84" spans="1:16" s="40" customFormat="1" ht="13.5">
      <c r="A84" s="5">
        <v>48</v>
      </c>
      <c r="B84" s="54" t="s">
        <v>55</v>
      </c>
      <c r="C84" s="5" t="s">
        <v>37</v>
      </c>
      <c r="D84" s="5" t="s">
        <v>56</v>
      </c>
      <c r="E84" s="125" t="s">
        <v>57</v>
      </c>
      <c r="F84" s="5" t="s">
        <v>53</v>
      </c>
      <c r="G84" s="58">
        <v>65000</v>
      </c>
      <c r="H84" s="58"/>
      <c r="I84" s="5" t="s">
        <v>42</v>
      </c>
      <c r="J84" s="5"/>
      <c r="K84" s="69">
        <v>225000</v>
      </c>
      <c r="L84" s="123">
        <v>73610</v>
      </c>
      <c r="M84" s="128">
        <f t="shared" si="9"/>
        <v>151390</v>
      </c>
      <c r="N84" s="82">
        <f t="shared" si="5"/>
        <v>3.4615384615384617</v>
      </c>
      <c r="O84" s="87"/>
      <c r="P84" s="84">
        <f t="shared" si="6"/>
        <v>3.4615384615384617</v>
      </c>
    </row>
    <row r="85" spans="1:16" s="40" customFormat="1" ht="13.5">
      <c r="A85" s="5">
        <v>49</v>
      </c>
      <c r="B85" s="54" t="s">
        <v>55</v>
      </c>
      <c r="C85" s="5" t="s">
        <v>37</v>
      </c>
      <c r="D85" s="5" t="s">
        <v>56</v>
      </c>
      <c r="E85" s="125" t="s">
        <v>57</v>
      </c>
      <c r="F85" s="5" t="s">
        <v>53</v>
      </c>
      <c r="G85" s="58">
        <v>70000</v>
      </c>
      <c r="H85" s="58"/>
      <c r="I85" s="5" t="s">
        <v>42</v>
      </c>
      <c r="J85" s="5"/>
      <c r="K85" s="69">
        <v>235000</v>
      </c>
      <c r="L85" s="123">
        <v>79510</v>
      </c>
      <c r="M85" s="128">
        <f t="shared" si="9"/>
        <v>155490</v>
      </c>
      <c r="N85" s="82">
        <f t="shared" si="5"/>
        <v>3.357142857142857</v>
      </c>
      <c r="O85" s="87"/>
      <c r="P85" s="84">
        <f t="shared" si="6"/>
        <v>3.357142857142857</v>
      </c>
    </row>
    <row r="86" spans="1:16" s="40" customFormat="1" ht="13.5">
      <c r="A86" s="5">
        <v>50</v>
      </c>
      <c r="B86" s="54" t="s">
        <v>55</v>
      </c>
      <c r="C86" s="5" t="s">
        <v>37</v>
      </c>
      <c r="D86" s="5" t="s">
        <v>56</v>
      </c>
      <c r="E86" s="125" t="s">
        <v>57</v>
      </c>
      <c r="F86" s="5" t="s">
        <v>53</v>
      </c>
      <c r="G86" s="58">
        <v>75000</v>
      </c>
      <c r="H86" s="58"/>
      <c r="I86" s="5" t="s">
        <v>42</v>
      </c>
      <c r="J86" s="5"/>
      <c r="K86" s="69">
        <v>245000</v>
      </c>
      <c r="L86" s="123">
        <v>85410</v>
      </c>
      <c r="M86" s="128">
        <f t="shared" si="9"/>
        <v>159590</v>
      </c>
      <c r="N86" s="82">
        <f t="shared" si="5"/>
        <v>3.2666666666666666</v>
      </c>
      <c r="O86" s="87"/>
      <c r="P86" s="84">
        <f t="shared" si="6"/>
        <v>3.2666666666666666</v>
      </c>
    </row>
    <row r="87" spans="1:16" s="40" customFormat="1" ht="13.5" customHeight="1">
      <c r="A87" s="5">
        <v>51</v>
      </c>
      <c r="B87" s="54" t="s">
        <v>55</v>
      </c>
      <c r="C87" s="5" t="s">
        <v>37</v>
      </c>
      <c r="D87" s="5" t="s">
        <v>56</v>
      </c>
      <c r="E87" s="125" t="s">
        <v>58</v>
      </c>
      <c r="F87" s="5" t="s">
        <v>53</v>
      </c>
      <c r="G87" s="58">
        <v>80000</v>
      </c>
      <c r="H87" s="58"/>
      <c r="I87" s="5" t="s">
        <v>42</v>
      </c>
      <c r="J87" s="5"/>
      <c r="K87" s="69">
        <v>255000</v>
      </c>
      <c r="L87" s="123">
        <v>91290</v>
      </c>
      <c r="M87" s="128">
        <f t="shared" si="9"/>
        <v>163710</v>
      </c>
      <c r="N87" s="82">
        <f t="shared" si="5"/>
        <v>3.1875</v>
      </c>
      <c r="O87" s="87"/>
      <c r="P87" s="84">
        <f t="shared" si="6"/>
        <v>3.1875</v>
      </c>
    </row>
    <row r="88" spans="1:16" s="40" customFormat="1" ht="13.5">
      <c r="A88" s="5">
        <v>52</v>
      </c>
      <c r="B88" s="54" t="s">
        <v>55</v>
      </c>
      <c r="C88" s="5" t="s">
        <v>37</v>
      </c>
      <c r="D88" s="5" t="s">
        <v>56</v>
      </c>
      <c r="E88" s="125" t="s">
        <v>58</v>
      </c>
      <c r="F88" s="5" t="s">
        <v>53</v>
      </c>
      <c r="G88" s="58">
        <v>85000</v>
      </c>
      <c r="H88" s="58"/>
      <c r="I88" s="5" t="s">
        <v>42</v>
      </c>
      <c r="J88" s="5"/>
      <c r="K88" s="69">
        <v>265000</v>
      </c>
      <c r="L88" s="123">
        <v>96800</v>
      </c>
      <c r="M88" s="128">
        <f t="shared" si="9"/>
        <v>168200</v>
      </c>
      <c r="N88" s="82">
        <f t="shared" si="5"/>
        <v>3.1176470588235294</v>
      </c>
      <c r="O88" s="87"/>
      <c r="P88" s="84">
        <f t="shared" si="6"/>
        <v>3.1176470588235294</v>
      </c>
    </row>
    <row r="89" spans="1:16" s="40" customFormat="1" ht="13.5">
      <c r="A89" s="5">
        <v>53</v>
      </c>
      <c r="B89" s="54" t="s">
        <v>55</v>
      </c>
      <c r="C89" s="5" t="s">
        <v>37</v>
      </c>
      <c r="D89" s="5" t="s">
        <v>56</v>
      </c>
      <c r="E89" s="125" t="s">
        <v>58</v>
      </c>
      <c r="F89" s="5" t="s">
        <v>53</v>
      </c>
      <c r="G89" s="58">
        <v>90000</v>
      </c>
      <c r="H89" s="58"/>
      <c r="I89" s="5" t="s">
        <v>42</v>
      </c>
      <c r="J89" s="5"/>
      <c r="K89" s="69">
        <v>275000</v>
      </c>
      <c r="L89" s="89">
        <v>102310</v>
      </c>
      <c r="M89" s="128">
        <f t="shared" si="9"/>
        <v>172690</v>
      </c>
      <c r="N89" s="82">
        <f t="shared" si="5"/>
        <v>3.0555555555555554</v>
      </c>
      <c r="O89" s="87"/>
      <c r="P89" s="84">
        <f t="shared" si="6"/>
        <v>3.0555555555555554</v>
      </c>
    </row>
    <row r="90" spans="1:16" s="40" customFormat="1" ht="13.5">
      <c r="A90" s="5">
        <v>54</v>
      </c>
      <c r="B90" s="54" t="s">
        <v>55</v>
      </c>
      <c r="C90" s="5" t="s">
        <v>37</v>
      </c>
      <c r="D90" s="5" t="s">
        <v>56</v>
      </c>
      <c r="E90" s="54" t="s">
        <v>58</v>
      </c>
      <c r="F90" s="5" t="s">
        <v>53</v>
      </c>
      <c r="G90" s="58">
        <v>95000</v>
      </c>
      <c r="H90" s="58"/>
      <c r="I90" s="5" t="s">
        <v>42</v>
      </c>
      <c r="J90" s="5"/>
      <c r="K90" s="69">
        <v>285000</v>
      </c>
      <c r="L90" s="89">
        <v>107810</v>
      </c>
      <c r="M90" s="128">
        <f t="shared" si="9"/>
        <v>177190</v>
      </c>
      <c r="N90" s="82">
        <f t="shared" si="5"/>
        <v>3</v>
      </c>
      <c r="O90" s="87"/>
      <c r="P90" s="84">
        <f t="shared" si="6"/>
        <v>3</v>
      </c>
    </row>
    <row r="91" spans="1:16" s="40" customFormat="1" ht="13.5">
      <c r="A91" s="5">
        <v>55</v>
      </c>
      <c r="B91" s="54" t="s">
        <v>55</v>
      </c>
      <c r="C91" s="5" t="s">
        <v>37</v>
      </c>
      <c r="D91" s="5" t="s">
        <v>56</v>
      </c>
      <c r="E91" s="125" t="s">
        <v>58</v>
      </c>
      <c r="F91" s="5" t="s">
        <v>53</v>
      </c>
      <c r="G91" s="58">
        <v>100000</v>
      </c>
      <c r="H91" s="58"/>
      <c r="I91" s="5" t="s">
        <v>42</v>
      </c>
      <c r="J91" s="5"/>
      <c r="K91" s="69">
        <v>305000</v>
      </c>
      <c r="L91" s="123">
        <v>113320</v>
      </c>
      <c r="M91" s="128">
        <f t="shared" si="9"/>
        <v>191680</v>
      </c>
      <c r="N91" s="82">
        <f t="shared" si="5"/>
        <v>3.05</v>
      </c>
      <c r="O91" s="87"/>
      <c r="P91" s="84">
        <f t="shared" si="6"/>
        <v>3.05</v>
      </c>
    </row>
    <row r="92" spans="1:16" s="40" customFormat="1" ht="13.5">
      <c r="A92" s="5">
        <v>56</v>
      </c>
      <c r="B92" s="54" t="s">
        <v>55</v>
      </c>
      <c r="C92" s="5" t="s">
        <v>37</v>
      </c>
      <c r="D92" s="5" t="s">
        <v>56</v>
      </c>
      <c r="E92" s="126" t="s">
        <v>59</v>
      </c>
      <c r="F92" s="5" t="s">
        <v>53</v>
      </c>
      <c r="G92" s="58">
        <v>110000</v>
      </c>
      <c r="H92" s="58"/>
      <c r="I92" s="5" t="s">
        <v>42</v>
      </c>
      <c r="J92" s="5"/>
      <c r="K92" s="69">
        <v>315000</v>
      </c>
      <c r="L92" s="123">
        <v>125660</v>
      </c>
      <c r="M92" s="128">
        <f t="shared" si="9"/>
        <v>189340</v>
      </c>
      <c r="N92" s="82">
        <f t="shared" si="5"/>
        <v>2.8636363636363638</v>
      </c>
      <c r="O92" s="87"/>
      <c r="P92" s="84">
        <f t="shared" si="6"/>
        <v>2.8636363636363638</v>
      </c>
    </row>
    <row r="93" spans="1:16" s="40" customFormat="1" ht="13.5">
      <c r="A93" s="5">
        <v>57</v>
      </c>
      <c r="B93" s="54" t="s">
        <v>55</v>
      </c>
      <c r="C93" s="5" t="s">
        <v>37</v>
      </c>
      <c r="D93" s="5" t="s">
        <v>56</v>
      </c>
      <c r="E93" s="126" t="s">
        <v>60</v>
      </c>
      <c r="F93" s="5" t="s">
        <v>53</v>
      </c>
      <c r="G93" s="58">
        <v>120000</v>
      </c>
      <c r="H93" s="58"/>
      <c r="I93" s="5" t="s">
        <v>42</v>
      </c>
      <c r="J93" s="5"/>
      <c r="K93" s="69">
        <v>325000</v>
      </c>
      <c r="L93" s="123">
        <v>136940</v>
      </c>
      <c r="M93" s="128">
        <f t="shared" si="9"/>
        <v>188060</v>
      </c>
      <c r="N93" s="82">
        <f t="shared" si="5"/>
        <v>2.7083333333333335</v>
      </c>
      <c r="O93" s="87"/>
      <c r="P93" s="84">
        <f t="shared" si="6"/>
        <v>2.7083333333333335</v>
      </c>
    </row>
    <row r="94" spans="1:16" s="40" customFormat="1" ht="13.5">
      <c r="A94" s="5">
        <v>58</v>
      </c>
      <c r="B94" s="54" t="s">
        <v>55</v>
      </c>
      <c r="C94" s="5" t="s">
        <v>37</v>
      </c>
      <c r="D94" s="5" t="s">
        <v>56</v>
      </c>
      <c r="E94" s="126" t="s">
        <v>61</v>
      </c>
      <c r="F94" s="5" t="s">
        <v>53</v>
      </c>
      <c r="G94" s="58">
        <v>130000</v>
      </c>
      <c r="H94" s="58"/>
      <c r="I94" s="5" t="s">
        <v>42</v>
      </c>
      <c r="J94" s="5"/>
      <c r="K94" s="69">
        <v>335000</v>
      </c>
      <c r="L94" s="123">
        <v>148220</v>
      </c>
      <c r="M94" s="128">
        <f t="shared" si="9"/>
        <v>186780</v>
      </c>
      <c r="N94" s="82">
        <f t="shared" si="5"/>
        <v>2.576923076923077</v>
      </c>
      <c r="O94" s="87"/>
      <c r="P94" s="84">
        <f t="shared" si="6"/>
        <v>2.576923076923077</v>
      </c>
    </row>
    <row r="95" spans="1:16" s="40" customFormat="1" ht="13.5">
      <c r="A95" s="5">
        <v>59</v>
      </c>
      <c r="B95" s="54" t="s">
        <v>55</v>
      </c>
      <c r="C95" s="5" t="s">
        <v>37</v>
      </c>
      <c r="D95" s="5" t="s">
        <v>56</v>
      </c>
      <c r="E95" s="126" t="s">
        <v>62</v>
      </c>
      <c r="F95" s="5" t="s">
        <v>53</v>
      </c>
      <c r="G95" s="58">
        <v>140000</v>
      </c>
      <c r="H95" s="58"/>
      <c r="I95" s="5" t="s">
        <v>42</v>
      </c>
      <c r="J95" s="5"/>
      <c r="K95" s="69">
        <v>345000</v>
      </c>
      <c r="L95" s="123">
        <v>158730</v>
      </c>
      <c r="M95" s="128">
        <f t="shared" si="9"/>
        <v>186270</v>
      </c>
      <c r="N95" s="82">
        <f t="shared" si="5"/>
        <v>2.4642857142857144</v>
      </c>
      <c r="O95" s="87"/>
      <c r="P95" s="84">
        <f t="shared" si="6"/>
        <v>2.4642857142857144</v>
      </c>
    </row>
    <row r="96" spans="1:16" s="40" customFormat="1" ht="13.5">
      <c r="A96" s="5">
        <v>60</v>
      </c>
      <c r="B96" s="54" t="s">
        <v>55</v>
      </c>
      <c r="C96" s="5" t="s">
        <v>37</v>
      </c>
      <c r="D96" s="5" t="s">
        <v>56</v>
      </c>
      <c r="E96" s="126" t="s">
        <v>63</v>
      </c>
      <c r="F96" s="5" t="s">
        <v>53</v>
      </c>
      <c r="G96" s="58">
        <v>150000</v>
      </c>
      <c r="H96" s="58"/>
      <c r="I96" s="5" t="s">
        <v>42</v>
      </c>
      <c r="J96" s="5"/>
      <c r="K96" s="69">
        <v>355000</v>
      </c>
      <c r="L96" s="123">
        <v>169230</v>
      </c>
      <c r="M96" s="128">
        <f t="shared" si="9"/>
        <v>185770</v>
      </c>
      <c r="N96" s="82">
        <f t="shared" si="5"/>
        <v>2.3666666666666667</v>
      </c>
      <c r="O96" s="87"/>
      <c r="P96" s="84">
        <f t="shared" si="6"/>
        <v>2.3666666666666667</v>
      </c>
    </row>
    <row r="97" spans="1:16" s="40" customFormat="1" ht="13.5">
      <c r="A97" s="5">
        <v>61</v>
      </c>
      <c r="B97" s="54" t="s">
        <v>55</v>
      </c>
      <c r="C97" s="5" t="s">
        <v>37</v>
      </c>
      <c r="D97" s="5" t="s">
        <v>56</v>
      </c>
      <c r="E97" s="126" t="s">
        <v>64</v>
      </c>
      <c r="F97" s="5" t="s">
        <v>53</v>
      </c>
      <c r="G97" s="58">
        <v>160000</v>
      </c>
      <c r="H97" s="58"/>
      <c r="I97" s="5" t="s">
        <v>42</v>
      </c>
      <c r="J97" s="5"/>
      <c r="K97" s="69">
        <v>365000</v>
      </c>
      <c r="L97" s="123">
        <v>181030</v>
      </c>
      <c r="M97" s="128">
        <f t="shared" si="9"/>
        <v>183970</v>
      </c>
      <c r="N97" s="82">
        <f t="shared" si="5"/>
        <v>2.28125</v>
      </c>
      <c r="O97" s="87"/>
      <c r="P97" s="84">
        <f t="shared" si="6"/>
        <v>2.28125</v>
      </c>
    </row>
    <row r="98" spans="1:16" s="40" customFormat="1" ht="13.5">
      <c r="A98" s="5">
        <v>62</v>
      </c>
      <c r="B98" s="54" t="s">
        <v>55</v>
      </c>
      <c r="C98" s="5" t="s">
        <v>37</v>
      </c>
      <c r="D98" s="5" t="s">
        <v>56</v>
      </c>
      <c r="E98" s="126" t="s">
        <v>65</v>
      </c>
      <c r="F98" s="5" t="s">
        <v>53</v>
      </c>
      <c r="G98" s="58">
        <v>170000</v>
      </c>
      <c r="H98" s="58"/>
      <c r="I98" s="5" t="s">
        <v>42</v>
      </c>
      <c r="J98" s="5"/>
      <c r="K98" s="69">
        <v>375000</v>
      </c>
      <c r="L98" s="123">
        <v>192830</v>
      </c>
      <c r="M98" s="128">
        <f t="shared" si="9"/>
        <v>182170</v>
      </c>
      <c r="N98" s="82">
        <f t="shared" si="5"/>
        <v>2.2058823529411766</v>
      </c>
      <c r="O98" s="87"/>
      <c r="P98" s="84">
        <f t="shared" si="6"/>
        <v>2.2058823529411766</v>
      </c>
    </row>
    <row r="99" spans="1:16" s="40" customFormat="1" ht="13.5">
      <c r="A99" s="5">
        <v>63</v>
      </c>
      <c r="B99" s="54" t="s">
        <v>55</v>
      </c>
      <c r="C99" s="5" t="s">
        <v>37</v>
      </c>
      <c r="D99" s="5" t="s">
        <v>56</v>
      </c>
      <c r="E99" s="126" t="s">
        <v>66</v>
      </c>
      <c r="F99" s="5" t="s">
        <v>53</v>
      </c>
      <c r="G99" s="58">
        <v>180000</v>
      </c>
      <c r="H99" s="58"/>
      <c r="I99" s="5" t="s">
        <v>42</v>
      </c>
      <c r="J99" s="5"/>
      <c r="K99" s="69">
        <v>385000</v>
      </c>
      <c r="L99" s="123">
        <v>204610</v>
      </c>
      <c r="M99" s="128">
        <f t="shared" si="9"/>
        <v>180390</v>
      </c>
      <c r="N99" s="82">
        <f t="shared" si="5"/>
        <v>2.138888888888889</v>
      </c>
      <c r="O99" s="87"/>
      <c r="P99" s="84">
        <f t="shared" si="6"/>
        <v>2.138888888888889</v>
      </c>
    </row>
    <row r="100" spans="1:16" s="40" customFormat="1" ht="13.5">
      <c r="A100" s="5">
        <v>64</v>
      </c>
      <c r="B100" s="54" t="s">
        <v>55</v>
      </c>
      <c r="C100" s="5" t="s">
        <v>37</v>
      </c>
      <c r="D100" s="5" t="s">
        <v>56</v>
      </c>
      <c r="E100" s="126" t="s">
        <v>67</v>
      </c>
      <c r="F100" s="5" t="s">
        <v>53</v>
      </c>
      <c r="G100" s="58">
        <v>190000</v>
      </c>
      <c r="H100" s="58"/>
      <c r="I100" s="5" t="s">
        <v>42</v>
      </c>
      <c r="J100" s="5"/>
      <c r="K100" s="69">
        <v>395000</v>
      </c>
      <c r="L100" s="123">
        <v>215630</v>
      </c>
      <c r="M100" s="128">
        <f t="shared" si="9"/>
        <v>179370</v>
      </c>
      <c r="N100" s="82">
        <f>K100/G100</f>
        <v>2.0789473684210527</v>
      </c>
      <c r="O100" s="87"/>
      <c r="P100" s="84">
        <f aca="true" t="shared" si="10" ref="P100:P116">K100/G100</f>
        <v>2.0789473684210527</v>
      </c>
    </row>
    <row r="101" spans="1:16" s="40" customFormat="1" ht="13.5">
      <c r="A101" s="5">
        <v>65</v>
      </c>
      <c r="B101" s="54" t="s">
        <v>55</v>
      </c>
      <c r="C101" s="5" t="s">
        <v>37</v>
      </c>
      <c r="D101" s="5" t="s">
        <v>56</v>
      </c>
      <c r="E101" s="126" t="s">
        <v>68</v>
      </c>
      <c r="F101" s="5" t="s">
        <v>53</v>
      </c>
      <c r="G101" s="58">
        <v>200000</v>
      </c>
      <c r="H101" s="58"/>
      <c r="I101" s="5" t="s">
        <v>42</v>
      </c>
      <c r="J101" s="5"/>
      <c r="K101" s="69">
        <v>410000</v>
      </c>
      <c r="L101" s="123">
        <v>226640</v>
      </c>
      <c r="M101" s="128">
        <f t="shared" si="9"/>
        <v>183360</v>
      </c>
      <c r="N101" s="82">
        <f t="shared" si="5"/>
        <v>2.05</v>
      </c>
      <c r="O101" s="87"/>
      <c r="P101" s="84">
        <f t="shared" si="10"/>
        <v>2.05</v>
      </c>
    </row>
    <row r="102" spans="1:16" s="40" customFormat="1" ht="13.5">
      <c r="A102" s="5">
        <v>66</v>
      </c>
      <c r="B102" s="54" t="s">
        <v>55</v>
      </c>
      <c r="C102" s="5" t="s">
        <v>37</v>
      </c>
      <c r="D102" s="5" t="s">
        <v>48</v>
      </c>
      <c r="E102" s="125" t="s">
        <v>57</v>
      </c>
      <c r="F102" s="5" t="s">
        <v>41</v>
      </c>
      <c r="G102" s="58">
        <v>10000</v>
      </c>
      <c r="H102" s="58"/>
      <c r="I102" s="5" t="s">
        <v>42</v>
      </c>
      <c r="J102" s="5"/>
      <c r="K102" s="69">
        <f>K73*1.3</f>
        <v>149500</v>
      </c>
      <c r="L102" s="123">
        <v>15270</v>
      </c>
      <c r="M102" s="128">
        <f aca="true" t="shared" si="11" ref="M102:M187">K102-L102</f>
        <v>134230</v>
      </c>
      <c r="N102" s="82">
        <f aca="true" t="shared" si="12" ref="N102:N190">K102/G102</f>
        <v>14.95</v>
      </c>
      <c r="O102" s="87"/>
      <c r="P102" s="84">
        <f t="shared" si="10"/>
        <v>14.95</v>
      </c>
    </row>
    <row r="103" spans="1:16" s="40" customFormat="1" ht="13.5">
      <c r="A103" s="5">
        <v>67</v>
      </c>
      <c r="B103" s="54" t="s">
        <v>55</v>
      </c>
      <c r="C103" s="5" t="s">
        <v>37</v>
      </c>
      <c r="D103" s="5" t="s">
        <v>48</v>
      </c>
      <c r="E103" s="125" t="s">
        <v>57</v>
      </c>
      <c r="F103" s="5" t="s">
        <v>41</v>
      </c>
      <c r="G103" s="58">
        <v>15000</v>
      </c>
      <c r="H103" s="58"/>
      <c r="I103" s="5" t="s">
        <v>42</v>
      </c>
      <c r="J103" s="5"/>
      <c r="K103" s="69">
        <f aca="true" t="shared" si="13" ref="K103:K130">K74*1.3</f>
        <v>162500</v>
      </c>
      <c r="L103" s="123">
        <v>21100</v>
      </c>
      <c r="M103" s="128">
        <f t="shared" si="11"/>
        <v>141400</v>
      </c>
      <c r="N103" s="82">
        <f t="shared" si="12"/>
        <v>10.833333333333334</v>
      </c>
      <c r="O103" s="87"/>
      <c r="P103" s="84">
        <f t="shared" si="10"/>
        <v>10.833333333333334</v>
      </c>
    </row>
    <row r="104" spans="1:16" s="40" customFormat="1" ht="13.5">
      <c r="A104" s="5">
        <v>68</v>
      </c>
      <c r="B104" s="54" t="s">
        <v>55</v>
      </c>
      <c r="C104" s="5" t="s">
        <v>37</v>
      </c>
      <c r="D104" s="5" t="s">
        <v>48</v>
      </c>
      <c r="E104" s="125" t="s">
        <v>57</v>
      </c>
      <c r="F104" s="5" t="s">
        <v>41</v>
      </c>
      <c r="G104" s="58">
        <v>20000</v>
      </c>
      <c r="H104" s="58"/>
      <c r="I104" s="5" t="s">
        <v>42</v>
      </c>
      <c r="J104" s="5"/>
      <c r="K104" s="69">
        <f t="shared" si="13"/>
        <v>175500</v>
      </c>
      <c r="L104" s="123">
        <v>26930</v>
      </c>
      <c r="M104" s="128">
        <f t="shared" si="11"/>
        <v>148570</v>
      </c>
      <c r="N104" s="82">
        <f t="shared" si="12"/>
        <v>8.775</v>
      </c>
      <c r="O104" s="87"/>
      <c r="P104" s="84">
        <f t="shared" si="10"/>
        <v>8.775</v>
      </c>
    </row>
    <row r="105" spans="1:16" s="40" customFormat="1" ht="13.5">
      <c r="A105" s="5">
        <v>69</v>
      </c>
      <c r="B105" s="54" t="s">
        <v>55</v>
      </c>
      <c r="C105" s="5" t="s">
        <v>37</v>
      </c>
      <c r="D105" s="5" t="s">
        <v>48</v>
      </c>
      <c r="E105" s="125" t="s">
        <v>57</v>
      </c>
      <c r="F105" s="5" t="s">
        <v>41</v>
      </c>
      <c r="G105" s="58">
        <v>25000</v>
      </c>
      <c r="H105" s="58"/>
      <c r="I105" s="5" t="s">
        <v>42</v>
      </c>
      <c r="J105" s="5"/>
      <c r="K105" s="69">
        <f t="shared" si="13"/>
        <v>188500</v>
      </c>
      <c r="L105" s="123">
        <v>32760</v>
      </c>
      <c r="M105" s="128">
        <f t="shared" si="11"/>
        <v>155740</v>
      </c>
      <c r="N105" s="82">
        <f t="shared" si="12"/>
        <v>7.54</v>
      </c>
      <c r="O105" s="87"/>
      <c r="P105" s="84">
        <f t="shared" si="10"/>
        <v>7.54</v>
      </c>
    </row>
    <row r="106" spans="1:16" s="40" customFormat="1" ht="13.5">
      <c r="A106" s="5">
        <v>70</v>
      </c>
      <c r="B106" s="54" t="s">
        <v>55</v>
      </c>
      <c r="C106" s="5" t="s">
        <v>37</v>
      </c>
      <c r="D106" s="5" t="s">
        <v>48</v>
      </c>
      <c r="E106" s="125" t="s">
        <v>57</v>
      </c>
      <c r="F106" s="5" t="s">
        <v>41</v>
      </c>
      <c r="G106" s="58">
        <v>30000</v>
      </c>
      <c r="H106" s="58"/>
      <c r="I106" s="5" t="s">
        <v>42</v>
      </c>
      <c r="J106" s="5"/>
      <c r="K106" s="69">
        <f t="shared" si="13"/>
        <v>201500</v>
      </c>
      <c r="L106" s="123">
        <v>38590</v>
      </c>
      <c r="M106" s="128">
        <f t="shared" si="11"/>
        <v>162910</v>
      </c>
      <c r="N106" s="82">
        <f t="shared" si="12"/>
        <v>6.716666666666667</v>
      </c>
      <c r="O106" s="87"/>
      <c r="P106" s="84">
        <f t="shared" si="10"/>
        <v>6.716666666666667</v>
      </c>
    </row>
    <row r="107" spans="1:16" s="40" customFormat="1" ht="13.5">
      <c r="A107" s="5">
        <v>71</v>
      </c>
      <c r="B107" s="54" t="s">
        <v>55</v>
      </c>
      <c r="C107" s="5" t="s">
        <v>37</v>
      </c>
      <c r="D107" s="5" t="s">
        <v>48</v>
      </c>
      <c r="E107" s="125" t="s">
        <v>57</v>
      </c>
      <c r="F107" s="5" t="s">
        <v>41</v>
      </c>
      <c r="G107" s="58">
        <v>35000</v>
      </c>
      <c r="H107" s="58"/>
      <c r="I107" s="5" t="s">
        <v>42</v>
      </c>
      <c r="J107" s="5"/>
      <c r="K107" s="69">
        <f t="shared" si="13"/>
        <v>214500</v>
      </c>
      <c r="L107" s="123">
        <v>46070</v>
      </c>
      <c r="M107" s="128">
        <f t="shared" si="11"/>
        <v>168430</v>
      </c>
      <c r="N107" s="82">
        <f t="shared" si="12"/>
        <v>6.128571428571429</v>
      </c>
      <c r="O107" s="87"/>
      <c r="P107" s="84">
        <f t="shared" si="10"/>
        <v>6.128571428571429</v>
      </c>
    </row>
    <row r="108" spans="1:16" s="40" customFormat="1" ht="13.5">
      <c r="A108" s="5">
        <v>72</v>
      </c>
      <c r="B108" s="54" t="s">
        <v>55</v>
      </c>
      <c r="C108" s="5" t="s">
        <v>37</v>
      </c>
      <c r="D108" s="5" t="s">
        <v>48</v>
      </c>
      <c r="E108" s="125" t="s">
        <v>57</v>
      </c>
      <c r="F108" s="5" t="s">
        <v>41</v>
      </c>
      <c r="G108" s="58">
        <v>40000</v>
      </c>
      <c r="H108" s="58"/>
      <c r="I108" s="5" t="s">
        <v>42</v>
      </c>
      <c r="J108" s="5"/>
      <c r="K108" s="69">
        <f t="shared" si="13"/>
        <v>227500</v>
      </c>
      <c r="L108" s="123">
        <v>53550</v>
      </c>
      <c r="M108" s="128">
        <f t="shared" si="11"/>
        <v>173950</v>
      </c>
      <c r="N108" s="82">
        <f t="shared" si="12"/>
        <v>5.6875</v>
      </c>
      <c r="O108" s="87"/>
      <c r="P108" s="84">
        <f t="shared" si="10"/>
        <v>5.6875</v>
      </c>
    </row>
    <row r="109" spans="1:16" s="40" customFormat="1" ht="13.5">
      <c r="A109" s="5">
        <v>73</v>
      </c>
      <c r="B109" s="54" t="s">
        <v>55</v>
      </c>
      <c r="C109" s="5" t="s">
        <v>37</v>
      </c>
      <c r="D109" s="5" t="s">
        <v>48</v>
      </c>
      <c r="E109" s="126" t="s">
        <v>57</v>
      </c>
      <c r="F109" s="5" t="s">
        <v>41</v>
      </c>
      <c r="G109" s="58">
        <v>45000</v>
      </c>
      <c r="H109" s="58"/>
      <c r="I109" s="5" t="s">
        <v>42</v>
      </c>
      <c r="J109" s="5"/>
      <c r="K109" s="69">
        <f t="shared" si="13"/>
        <v>240500</v>
      </c>
      <c r="L109" s="123">
        <v>61030</v>
      </c>
      <c r="M109" s="128">
        <f t="shared" si="11"/>
        <v>179470</v>
      </c>
      <c r="N109" s="82">
        <f t="shared" si="12"/>
        <v>5.344444444444444</v>
      </c>
      <c r="O109" s="87"/>
      <c r="P109" s="84">
        <f t="shared" si="10"/>
        <v>5.344444444444444</v>
      </c>
    </row>
    <row r="110" spans="1:16" s="40" customFormat="1" ht="13.5">
      <c r="A110" s="5">
        <v>74</v>
      </c>
      <c r="B110" s="54" t="s">
        <v>55</v>
      </c>
      <c r="C110" s="5" t="s">
        <v>37</v>
      </c>
      <c r="D110" s="5" t="s">
        <v>48</v>
      </c>
      <c r="E110" s="126" t="s">
        <v>57</v>
      </c>
      <c r="F110" s="5" t="s">
        <v>41</v>
      </c>
      <c r="G110" s="58">
        <v>50000</v>
      </c>
      <c r="H110" s="58"/>
      <c r="I110" s="5" t="s">
        <v>42</v>
      </c>
      <c r="J110" s="5"/>
      <c r="K110" s="69">
        <f t="shared" si="13"/>
        <v>253500</v>
      </c>
      <c r="L110" s="123">
        <v>68510</v>
      </c>
      <c r="M110" s="128">
        <f t="shared" si="11"/>
        <v>184990</v>
      </c>
      <c r="N110" s="82">
        <f t="shared" si="12"/>
        <v>5.07</v>
      </c>
      <c r="O110" s="87"/>
      <c r="P110" s="84">
        <f t="shared" si="10"/>
        <v>5.07</v>
      </c>
    </row>
    <row r="111" spans="1:16" s="40" customFormat="1" ht="13.5">
      <c r="A111" s="5">
        <v>75</v>
      </c>
      <c r="B111" s="54" t="s">
        <v>55</v>
      </c>
      <c r="C111" s="5" t="s">
        <v>37</v>
      </c>
      <c r="D111" s="5" t="s">
        <v>48</v>
      </c>
      <c r="E111" s="126" t="s">
        <v>57</v>
      </c>
      <c r="F111" s="5" t="s">
        <v>41</v>
      </c>
      <c r="G111" s="58">
        <v>55000</v>
      </c>
      <c r="H111" s="58"/>
      <c r="I111" s="5" t="s">
        <v>42</v>
      </c>
      <c r="J111" s="5"/>
      <c r="K111" s="69">
        <f t="shared" si="13"/>
        <v>266500</v>
      </c>
      <c r="L111" s="123">
        <v>75760</v>
      </c>
      <c r="M111" s="128">
        <f t="shared" si="11"/>
        <v>190740</v>
      </c>
      <c r="N111" s="82">
        <f t="shared" si="12"/>
        <v>4.845454545454546</v>
      </c>
      <c r="O111" s="87"/>
      <c r="P111" s="84">
        <f t="shared" si="10"/>
        <v>4.845454545454546</v>
      </c>
    </row>
    <row r="112" spans="1:16" s="40" customFormat="1" ht="13.5">
      <c r="A112" s="5">
        <v>76</v>
      </c>
      <c r="B112" s="54" t="s">
        <v>55</v>
      </c>
      <c r="C112" s="5" t="s">
        <v>37</v>
      </c>
      <c r="D112" s="5" t="s">
        <v>48</v>
      </c>
      <c r="E112" s="126" t="s">
        <v>57</v>
      </c>
      <c r="F112" s="5" t="s">
        <v>41</v>
      </c>
      <c r="G112" s="58">
        <v>60000</v>
      </c>
      <c r="H112" s="58"/>
      <c r="I112" s="5" t="s">
        <v>42</v>
      </c>
      <c r="J112" s="5"/>
      <c r="K112" s="69">
        <f t="shared" si="13"/>
        <v>279500</v>
      </c>
      <c r="L112" s="123">
        <v>83010</v>
      </c>
      <c r="M112" s="128">
        <f t="shared" si="11"/>
        <v>196490</v>
      </c>
      <c r="N112" s="82">
        <f t="shared" si="12"/>
        <v>4.658333333333333</v>
      </c>
      <c r="O112" s="87"/>
      <c r="P112" s="84">
        <f t="shared" si="10"/>
        <v>4.658333333333333</v>
      </c>
    </row>
    <row r="113" spans="1:16" s="40" customFormat="1" ht="13.5">
      <c r="A113" s="5">
        <v>77</v>
      </c>
      <c r="B113" s="54" t="s">
        <v>55</v>
      </c>
      <c r="C113" s="5" t="s">
        <v>37</v>
      </c>
      <c r="D113" s="5" t="s">
        <v>48</v>
      </c>
      <c r="E113" s="126" t="s">
        <v>57</v>
      </c>
      <c r="F113" s="5" t="s">
        <v>41</v>
      </c>
      <c r="G113" s="58">
        <v>65000</v>
      </c>
      <c r="H113" s="58"/>
      <c r="I113" s="5" t="s">
        <v>42</v>
      </c>
      <c r="J113" s="5"/>
      <c r="K113" s="69">
        <f t="shared" si="13"/>
        <v>292500</v>
      </c>
      <c r="L113" s="123">
        <v>90270</v>
      </c>
      <c r="M113" s="128">
        <f t="shared" si="11"/>
        <v>202230</v>
      </c>
      <c r="N113" s="82">
        <f t="shared" si="12"/>
        <v>4.5</v>
      </c>
      <c r="O113" s="87"/>
      <c r="P113" s="84">
        <f t="shared" si="10"/>
        <v>4.5</v>
      </c>
    </row>
    <row r="114" spans="1:16" s="40" customFormat="1" ht="13.5">
      <c r="A114" s="5">
        <v>78</v>
      </c>
      <c r="B114" s="54" t="s">
        <v>55</v>
      </c>
      <c r="C114" s="5" t="s">
        <v>37</v>
      </c>
      <c r="D114" s="5" t="s">
        <v>48</v>
      </c>
      <c r="E114" s="126" t="s">
        <v>57</v>
      </c>
      <c r="F114" s="5" t="s">
        <v>41</v>
      </c>
      <c r="G114" s="58">
        <v>70000</v>
      </c>
      <c r="H114" s="58"/>
      <c r="I114" s="5" t="s">
        <v>42</v>
      </c>
      <c r="J114" s="5"/>
      <c r="K114" s="69">
        <f t="shared" si="13"/>
        <v>305500</v>
      </c>
      <c r="L114" s="123">
        <v>97520</v>
      </c>
      <c r="M114" s="128">
        <f t="shared" si="11"/>
        <v>207980</v>
      </c>
      <c r="N114" s="82">
        <f t="shared" si="12"/>
        <v>4.364285714285714</v>
      </c>
      <c r="O114" s="87"/>
      <c r="P114" s="84">
        <f t="shared" si="10"/>
        <v>4.364285714285714</v>
      </c>
    </row>
    <row r="115" spans="1:16" s="40" customFormat="1" ht="13.5">
      <c r="A115" s="5">
        <v>79</v>
      </c>
      <c r="B115" s="54" t="s">
        <v>55</v>
      </c>
      <c r="C115" s="5" t="s">
        <v>37</v>
      </c>
      <c r="D115" s="5" t="s">
        <v>48</v>
      </c>
      <c r="E115" s="126" t="s">
        <v>57</v>
      </c>
      <c r="F115" s="5" t="s">
        <v>41</v>
      </c>
      <c r="G115" s="58">
        <v>75000</v>
      </c>
      <c r="H115" s="58"/>
      <c r="I115" s="5" t="s">
        <v>42</v>
      </c>
      <c r="J115" s="5"/>
      <c r="K115" s="69">
        <f t="shared" si="13"/>
        <v>318500</v>
      </c>
      <c r="L115" s="123">
        <v>104770</v>
      </c>
      <c r="M115" s="128">
        <f t="shared" si="11"/>
        <v>213730</v>
      </c>
      <c r="N115" s="82">
        <f t="shared" si="12"/>
        <v>4.246666666666667</v>
      </c>
      <c r="O115" s="87"/>
      <c r="P115" s="84">
        <f t="shared" si="10"/>
        <v>4.246666666666667</v>
      </c>
    </row>
    <row r="116" spans="1:16" s="40" customFormat="1" ht="13.5" customHeight="1">
      <c r="A116" s="5">
        <v>80</v>
      </c>
      <c r="B116" s="54" t="s">
        <v>55</v>
      </c>
      <c r="C116" s="5" t="s">
        <v>37</v>
      </c>
      <c r="D116" s="5" t="s">
        <v>48</v>
      </c>
      <c r="E116" s="125" t="s">
        <v>58</v>
      </c>
      <c r="F116" s="5" t="s">
        <v>41</v>
      </c>
      <c r="G116" s="58">
        <v>80000</v>
      </c>
      <c r="H116" s="58"/>
      <c r="I116" s="5" t="s">
        <v>42</v>
      </c>
      <c r="J116" s="5"/>
      <c r="K116" s="69">
        <f t="shared" si="13"/>
        <v>331500</v>
      </c>
      <c r="L116" s="123">
        <v>111840</v>
      </c>
      <c r="M116" s="128">
        <f t="shared" si="11"/>
        <v>219660</v>
      </c>
      <c r="N116" s="82">
        <f t="shared" si="12"/>
        <v>4.14375</v>
      </c>
      <c r="O116" s="87"/>
      <c r="P116" s="84">
        <f t="shared" si="10"/>
        <v>4.14375</v>
      </c>
    </row>
    <row r="117" spans="1:16" s="40" customFormat="1" ht="13.5">
      <c r="A117" s="5">
        <v>81</v>
      </c>
      <c r="B117" s="54" t="s">
        <v>55</v>
      </c>
      <c r="C117" s="5" t="s">
        <v>37</v>
      </c>
      <c r="D117" s="5" t="s">
        <v>48</v>
      </c>
      <c r="E117" s="125" t="s">
        <v>58</v>
      </c>
      <c r="F117" s="5" t="s">
        <v>41</v>
      </c>
      <c r="G117" s="58">
        <v>85000</v>
      </c>
      <c r="H117" s="58"/>
      <c r="I117" s="5" t="s">
        <v>42</v>
      </c>
      <c r="J117" s="5"/>
      <c r="K117" s="69">
        <f t="shared" si="13"/>
        <v>344500</v>
      </c>
      <c r="L117" s="123">
        <v>118050</v>
      </c>
      <c r="M117" s="128">
        <f t="shared" si="11"/>
        <v>226450</v>
      </c>
      <c r="N117" s="82">
        <f t="shared" si="12"/>
        <v>4.052941176470588</v>
      </c>
      <c r="O117" s="87"/>
      <c r="P117" s="84">
        <f aca="true" t="shared" si="14" ref="P117:P137">K117/G117</f>
        <v>4.052941176470588</v>
      </c>
    </row>
    <row r="118" spans="1:16" s="40" customFormat="1" ht="13.5">
      <c r="A118" s="5">
        <v>82</v>
      </c>
      <c r="B118" s="54" t="s">
        <v>55</v>
      </c>
      <c r="C118" s="5" t="s">
        <v>37</v>
      </c>
      <c r="D118" s="5" t="s">
        <v>48</v>
      </c>
      <c r="E118" s="125" t="s">
        <v>58</v>
      </c>
      <c r="F118" s="5" t="s">
        <v>41</v>
      </c>
      <c r="G118" s="58">
        <v>90000</v>
      </c>
      <c r="H118" s="58"/>
      <c r="I118" s="5" t="s">
        <v>42</v>
      </c>
      <c r="J118" s="5"/>
      <c r="K118" s="69">
        <f t="shared" si="13"/>
        <v>357500</v>
      </c>
      <c r="L118" s="123">
        <v>124260</v>
      </c>
      <c r="M118" s="128">
        <f t="shared" si="11"/>
        <v>233240</v>
      </c>
      <c r="N118" s="82">
        <f t="shared" si="12"/>
        <v>3.9722222222222223</v>
      </c>
      <c r="O118" s="87"/>
      <c r="P118" s="84">
        <f t="shared" si="14"/>
        <v>3.9722222222222223</v>
      </c>
    </row>
    <row r="119" spans="1:16" s="40" customFormat="1" ht="13.5">
      <c r="A119" s="5">
        <v>83</v>
      </c>
      <c r="B119" s="54" t="s">
        <v>55</v>
      </c>
      <c r="C119" s="5" t="s">
        <v>37</v>
      </c>
      <c r="D119" s="5" t="s">
        <v>48</v>
      </c>
      <c r="E119" s="125" t="s">
        <v>58</v>
      </c>
      <c r="F119" s="5" t="s">
        <v>41</v>
      </c>
      <c r="G119" s="58">
        <v>95000</v>
      </c>
      <c r="H119" s="58"/>
      <c r="I119" s="5" t="s">
        <v>42</v>
      </c>
      <c r="J119" s="5"/>
      <c r="K119" s="69">
        <f t="shared" si="13"/>
        <v>370500</v>
      </c>
      <c r="L119" s="123">
        <v>130460</v>
      </c>
      <c r="M119" s="128">
        <f t="shared" si="11"/>
        <v>240040</v>
      </c>
      <c r="N119" s="82">
        <f t="shared" si="12"/>
        <v>3.9</v>
      </c>
      <c r="O119" s="87"/>
      <c r="P119" s="84">
        <f t="shared" si="14"/>
        <v>3.9</v>
      </c>
    </row>
    <row r="120" spans="1:16" s="40" customFormat="1" ht="13.5">
      <c r="A120" s="5">
        <v>84</v>
      </c>
      <c r="B120" s="54" t="s">
        <v>55</v>
      </c>
      <c r="C120" s="5" t="s">
        <v>37</v>
      </c>
      <c r="D120" s="5" t="s">
        <v>48</v>
      </c>
      <c r="E120" s="125" t="s">
        <v>58</v>
      </c>
      <c r="F120" s="5" t="s">
        <v>41</v>
      </c>
      <c r="G120" s="58">
        <v>100000</v>
      </c>
      <c r="H120" s="58"/>
      <c r="I120" s="5" t="s">
        <v>42</v>
      </c>
      <c r="J120" s="5"/>
      <c r="K120" s="69">
        <f t="shared" si="13"/>
        <v>396500</v>
      </c>
      <c r="L120" s="123">
        <v>136670</v>
      </c>
      <c r="M120" s="128">
        <f t="shared" si="11"/>
        <v>259830</v>
      </c>
      <c r="N120" s="82">
        <f t="shared" si="12"/>
        <v>3.965</v>
      </c>
      <c r="O120" s="87"/>
      <c r="P120" s="84">
        <f t="shared" si="14"/>
        <v>3.965</v>
      </c>
    </row>
    <row r="121" spans="1:16" s="40" customFormat="1" ht="13.5">
      <c r="A121" s="5">
        <v>85</v>
      </c>
      <c r="B121" s="54" t="s">
        <v>55</v>
      </c>
      <c r="C121" s="5" t="s">
        <v>37</v>
      </c>
      <c r="D121" s="5" t="s">
        <v>48</v>
      </c>
      <c r="E121" s="126" t="s">
        <v>59</v>
      </c>
      <c r="F121" s="5" t="s">
        <v>41</v>
      </c>
      <c r="G121" s="58">
        <v>110000</v>
      </c>
      <c r="H121" s="58"/>
      <c r="I121" s="5" t="s">
        <v>42</v>
      </c>
      <c r="J121" s="5"/>
      <c r="K121" s="69">
        <f t="shared" si="13"/>
        <v>409500</v>
      </c>
      <c r="L121" s="123">
        <v>151940</v>
      </c>
      <c r="M121" s="128">
        <f t="shared" si="11"/>
        <v>257560</v>
      </c>
      <c r="N121" s="82">
        <f t="shared" si="12"/>
        <v>3.7227272727272727</v>
      </c>
      <c r="O121" s="87"/>
      <c r="P121" s="84">
        <f t="shared" si="14"/>
        <v>3.7227272727272727</v>
      </c>
    </row>
    <row r="122" spans="1:16" s="40" customFormat="1" ht="13.5">
      <c r="A122" s="5">
        <v>86</v>
      </c>
      <c r="B122" s="54" t="s">
        <v>55</v>
      </c>
      <c r="C122" s="5" t="s">
        <v>37</v>
      </c>
      <c r="D122" s="5" t="s">
        <v>48</v>
      </c>
      <c r="E122" s="126" t="s">
        <v>60</v>
      </c>
      <c r="F122" s="5" t="s">
        <v>41</v>
      </c>
      <c r="G122" s="58">
        <v>120000</v>
      </c>
      <c r="H122" s="58"/>
      <c r="I122" s="5" t="s">
        <v>42</v>
      </c>
      <c r="J122" s="5"/>
      <c r="K122" s="69">
        <f t="shared" si="13"/>
        <v>422500</v>
      </c>
      <c r="L122" s="123">
        <v>163600</v>
      </c>
      <c r="M122" s="128">
        <f t="shared" si="11"/>
        <v>258900</v>
      </c>
      <c r="N122" s="82">
        <f t="shared" si="12"/>
        <v>3.5208333333333335</v>
      </c>
      <c r="O122" s="87"/>
      <c r="P122" s="84">
        <f t="shared" si="14"/>
        <v>3.5208333333333335</v>
      </c>
    </row>
    <row r="123" spans="1:16" s="40" customFormat="1" ht="13.5">
      <c r="A123" s="5">
        <v>87</v>
      </c>
      <c r="B123" s="54" t="s">
        <v>55</v>
      </c>
      <c r="C123" s="5" t="s">
        <v>37</v>
      </c>
      <c r="D123" s="5" t="s">
        <v>48</v>
      </c>
      <c r="E123" s="126" t="s">
        <v>61</v>
      </c>
      <c r="F123" s="5" t="s">
        <v>41</v>
      </c>
      <c r="G123" s="58">
        <v>130000</v>
      </c>
      <c r="H123" s="58"/>
      <c r="I123" s="5" t="s">
        <v>42</v>
      </c>
      <c r="J123" s="5"/>
      <c r="K123" s="69">
        <f t="shared" si="13"/>
        <v>435500</v>
      </c>
      <c r="L123" s="123">
        <v>175260</v>
      </c>
      <c r="M123" s="128">
        <f t="shared" si="11"/>
        <v>260240</v>
      </c>
      <c r="N123" s="82">
        <f t="shared" si="12"/>
        <v>3.35</v>
      </c>
      <c r="O123" s="87"/>
      <c r="P123" s="84">
        <f t="shared" si="14"/>
        <v>3.35</v>
      </c>
    </row>
    <row r="124" spans="1:16" s="40" customFormat="1" ht="13.5">
      <c r="A124" s="5">
        <v>88</v>
      </c>
      <c r="B124" s="54" t="s">
        <v>55</v>
      </c>
      <c r="C124" s="5" t="s">
        <v>37</v>
      </c>
      <c r="D124" s="5" t="s">
        <v>48</v>
      </c>
      <c r="E124" s="126" t="s">
        <v>62</v>
      </c>
      <c r="F124" s="5" t="s">
        <v>41</v>
      </c>
      <c r="G124" s="58">
        <v>140000</v>
      </c>
      <c r="H124" s="58"/>
      <c r="I124" s="5" t="s">
        <v>42</v>
      </c>
      <c r="J124" s="5"/>
      <c r="K124" s="69">
        <f t="shared" si="13"/>
        <v>448500</v>
      </c>
      <c r="L124" s="123">
        <v>190220</v>
      </c>
      <c r="M124" s="128">
        <f t="shared" si="11"/>
        <v>258280</v>
      </c>
      <c r="N124" s="82">
        <f t="shared" si="12"/>
        <v>3.2035714285714287</v>
      </c>
      <c r="O124" s="87"/>
      <c r="P124" s="84">
        <f t="shared" si="14"/>
        <v>3.2035714285714287</v>
      </c>
    </row>
    <row r="125" spans="1:16" s="40" customFormat="1" ht="13.5">
      <c r="A125" s="5">
        <v>89</v>
      </c>
      <c r="B125" s="54" t="s">
        <v>55</v>
      </c>
      <c r="C125" s="5" t="s">
        <v>37</v>
      </c>
      <c r="D125" s="5" t="s">
        <v>48</v>
      </c>
      <c r="E125" s="126" t="s">
        <v>63</v>
      </c>
      <c r="F125" s="5" t="s">
        <v>41</v>
      </c>
      <c r="G125" s="58">
        <v>150000</v>
      </c>
      <c r="H125" s="58"/>
      <c r="I125" s="5" t="s">
        <v>42</v>
      </c>
      <c r="J125" s="5"/>
      <c r="K125" s="69">
        <f t="shared" si="13"/>
        <v>461500</v>
      </c>
      <c r="L125" s="123">
        <v>205180</v>
      </c>
      <c r="M125" s="128">
        <f t="shared" si="11"/>
        <v>256320</v>
      </c>
      <c r="N125" s="82">
        <f t="shared" si="12"/>
        <v>3.0766666666666667</v>
      </c>
      <c r="O125" s="87"/>
      <c r="P125" s="84">
        <f t="shared" si="14"/>
        <v>3.0766666666666667</v>
      </c>
    </row>
    <row r="126" spans="1:16" s="40" customFormat="1" ht="13.5">
      <c r="A126" s="5">
        <v>90</v>
      </c>
      <c r="B126" s="54" t="s">
        <v>55</v>
      </c>
      <c r="C126" s="5" t="s">
        <v>37</v>
      </c>
      <c r="D126" s="5" t="s">
        <v>48</v>
      </c>
      <c r="E126" s="126" t="s">
        <v>64</v>
      </c>
      <c r="F126" s="5" t="s">
        <v>41</v>
      </c>
      <c r="G126" s="58">
        <v>160000</v>
      </c>
      <c r="H126" s="58"/>
      <c r="I126" s="5" t="s">
        <v>42</v>
      </c>
      <c r="J126" s="5"/>
      <c r="K126" s="69">
        <f t="shared" si="13"/>
        <v>474500</v>
      </c>
      <c r="L126" s="123">
        <v>219680</v>
      </c>
      <c r="M126" s="128">
        <f t="shared" si="11"/>
        <v>254820</v>
      </c>
      <c r="N126" s="82">
        <f t="shared" si="12"/>
        <v>2.965625</v>
      </c>
      <c r="O126" s="87"/>
      <c r="P126" s="84">
        <f t="shared" si="14"/>
        <v>2.965625</v>
      </c>
    </row>
    <row r="127" spans="1:16" s="40" customFormat="1" ht="13.5">
      <c r="A127" s="5">
        <v>91</v>
      </c>
      <c r="B127" s="54" t="s">
        <v>55</v>
      </c>
      <c r="C127" s="5" t="s">
        <v>37</v>
      </c>
      <c r="D127" s="5" t="s">
        <v>48</v>
      </c>
      <c r="E127" s="126" t="s">
        <v>65</v>
      </c>
      <c r="F127" s="5" t="s">
        <v>41</v>
      </c>
      <c r="G127" s="58">
        <v>170000</v>
      </c>
      <c r="H127" s="58"/>
      <c r="I127" s="5" t="s">
        <v>42</v>
      </c>
      <c r="J127" s="5"/>
      <c r="K127" s="69">
        <f t="shared" si="13"/>
        <v>487500</v>
      </c>
      <c r="L127" s="123">
        <v>234190</v>
      </c>
      <c r="M127" s="128">
        <f t="shared" si="11"/>
        <v>253310</v>
      </c>
      <c r="N127" s="82">
        <f t="shared" si="12"/>
        <v>2.8676470588235294</v>
      </c>
      <c r="O127" s="87"/>
      <c r="P127" s="84">
        <f t="shared" si="14"/>
        <v>2.8676470588235294</v>
      </c>
    </row>
    <row r="128" spans="1:16" s="40" customFormat="1" ht="13.5">
      <c r="A128" s="5">
        <v>92</v>
      </c>
      <c r="B128" s="54" t="s">
        <v>55</v>
      </c>
      <c r="C128" s="5" t="s">
        <v>37</v>
      </c>
      <c r="D128" s="5" t="s">
        <v>48</v>
      </c>
      <c r="E128" s="126" t="s">
        <v>66</v>
      </c>
      <c r="F128" s="5" t="s">
        <v>41</v>
      </c>
      <c r="G128" s="58">
        <v>180000</v>
      </c>
      <c r="H128" s="58"/>
      <c r="I128" s="5" t="s">
        <v>42</v>
      </c>
      <c r="J128" s="5"/>
      <c r="K128" s="69">
        <f t="shared" si="13"/>
        <v>500500</v>
      </c>
      <c r="L128" s="123">
        <v>248510</v>
      </c>
      <c r="M128" s="128">
        <f t="shared" si="11"/>
        <v>251990</v>
      </c>
      <c r="N128" s="82">
        <f t="shared" si="12"/>
        <v>2.7805555555555554</v>
      </c>
      <c r="O128" s="87"/>
      <c r="P128" s="84">
        <f t="shared" si="14"/>
        <v>2.7805555555555554</v>
      </c>
    </row>
    <row r="129" spans="1:16" s="40" customFormat="1" ht="13.5">
      <c r="A129" s="5">
        <v>93</v>
      </c>
      <c r="B129" s="54" t="s">
        <v>55</v>
      </c>
      <c r="C129" s="5" t="s">
        <v>37</v>
      </c>
      <c r="D129" s="5" t="s">
        <v>48</v>
      </c>
      <c r="E129" s="126" t="s">
        <v>67</v>
      </c>
      <c r="F129" s="5" t="s">
        <v>41</v>
      </c>
      <c r="G129" s="58">
        <v>190000</v>
      </c>
      <c r="H129" s="58"/>
      <c r="I129" s="5" t="s">
        <v>42</v>
      </c>
      <c r="J129" s="5"/>
      <c r="K129" s="69">
        <f t="shared" si="13"/>
        <v>513500</v>
      </c>
      <c r="L129" s="123">
        <v>260930</v>
      </c>
      <c r="M129" s="128">
        <f t="shared" si="11"/>
        <v>252570</v>
      </c>
      <c r="N129" s="82">
        <f t="shared" si="12"/>
        <v>2.7026315789473685</v>
      </c>
      <c r="O129" s="87"/>
      <c r="P129" s="84">
        <f t="shared" si="14"/>
        <v>2.7026315789473685</v>
      </c>
    </row>
    <row r="130" spans="1:16" s="40" customFormat="1" ht="13.5">
      <c r="A130" s="5">
        <v>94</v>
      </c>
      <c r="B130" s="54" t="s">
        <v>55</v>
      </c>
      <c r="C130" s="5" t="s">
        <v>37</v>
      </c>
      <c r="D130" s="5" t="s">
        <v>48</v>
      </c>
      <c r="E130" s="126" t="s">
        <v>68</v>
      </c>
      <c r="F130" s="5" t="s">
        <v>41</v>
      </c>
      <c r="G130" s="58">
        <v>200000</v>
      </c>
      <c r="H130" s="58"/>
      <c r="I130" s="5" t="s">
        <v>42</v>
      </c>
      <c r="J130" s="5"/>
      <c r="K130" s="69">
        <f t="shared" si="13"/>
        <v>533000</v>
      </c>
      <c r="L130" s="123">
        <v>273340</v>
      </c>
      <c r="M130" s="128">
        <f t="shared" si="11"/>
        <v>259660</v>
      </c>
      <c r="N130" s="82">
        <f t="shared" si="12"/>
        <v>2.665</v>
      </c>
      <c r="O130" s="87"/>
      <c r="P130" s="84">
        <f t="shared" si="14"/>
        <v>2.665</v>
      </c>
    </row>
    <row r="131" spans="1:16" ht="13.5">
      <c r="A131" s="5">
        <v>95</v>
      </c>
      <c r="B131" s="54" t="s">
        <v>25</v>
      </c>
      <c r="C131" s="5" t="s">
        <v>37</v>
      </c>
      <c r="D131" s="5" t="s">
        <v>48</v>
      </c>
      <c r="E131" s="54" t="s">
        <v>69</v>
      </c>
      <c r="F131" s="5" t="s">
        <v>41</v>
      </c>
      <c r="G131" s="58">
        <v>1000</v>
      </c>
      <c r="H131" s="58"/>
      <c r="I131" s="5" t="s">
        <v>42</v>
      </c>
      <c r="J131" s="5"/>
      <c r="K131" s="69">
        <v>40000</v>
      </c>
      <c r="L131" s="89">
        <v>4900</v>
      </c>
      <c r="M131" s="128">
        <f t="shared" si="11"/>
        <v>35100</v>
      </c>
      <c r="N131" s="82">
        <f t="shared" si="12"/>
        <v>40</v>
      </c>
      <c r="O131" s="87"/>
      <c r="P131" s="84">
        <f t="shared" si="14"/>
        <v>40</v>
      </c>
    </row>
    <row r="132" spans="1:16" s="43" customFormat="1" ht="13.5">
      <c r="A132" s="5">
        <v>96</v>
      </c>
      <c r="B132" s="54" t="s">
        <v>25</v>
      </c>
      <c r="C132" s="5" t="s">
        <v>37</v>
      </c>
      <c r="D132" s="5" t="s">
        <v>48</v>
      </c>
      <c r="E132" s="54" t="s">
        <v>69</v>
      </c>
      <c r="F132" s="5" t="s">
        <v>41</v>
      </c>
      <c r="G132" s="58">
        <v>2000</v>
      </c>
      <c r="H132" s="58"/>
      <c r="I132" s="5" t="s">
        <v>42</v>
      </c>
      <c r="J132" s="5"/>
      <c r="K132" s="69">
        <v>70000</v>
      </c>
      <c r="L132" s="89">
        <v>7695</v>
      </c>
      <c r="M132" s="128">
        <f t="shared" si="11"/>
        <v>62305</v>
      </c>
      <c r="N132" s="82">
        <f t="shared" si="12"/>
        <v>35</v>
      </c>
      <c r="O132" s="87"/>
      <c r="P132" s="84">
        <f t="shared" si="14"/>
        <v>35</v>
      </c>
    </row>
    <row r="133" spans="1:16" ht="13.5">
      <c r="A133" s="5">
        <v>97</v>
      </c>
      <c r="B133" s="54" t="s">
        <v>25</v>
      </c>
      <c r="C133" s="5" t="s">
        <v>37</v>
      </c>
      <c r="D133" s="5" t="s">
        <v>48</v>
      </c>
      <c r="E133" s="54" t="s">
        <v>69</v>
      </c>
      <c r="F133" s="5" t="s">
        <v>41</v>
      </c>
      <c r="G133" s="58">
        <v>3000</v>
      </c>
      <c r="H133" s="58"/>
      <c r="I133" s="5" t="s">
        <v>42</v>
      </c>
      <c r="J133" s="5"/>
      <c r="K133" s="69">
        <v>90000</v>
      </c>
      <c r="L133" s="89">
        <v>10405</v>
      </c>
      <c r="M133" s="128">
        <f t="shared" si="11"/>
        <v>79595</v>
      </c>
      <c r="N133" s="82">
        <f t="shared" si="12"/>
        <v>30</v>
      </c>
      <c r="O133" s="87"/>
      <c r="P133" s="84">
        <f t="shared" si="14"/>
        <v>30</v>
      </c>
    </row>
    <row r="134" spans="1:16" ht="13.5">
      <c r="A134" s="5">
        <v>98</v>
      </c>
      <c r="B134" s="54" t="s">
        <v>26</v>
      </c>
      <c r="C134" s="5" t="s">
        <v>37</v>
      </c>
      <c r="D134" s="5" t="s">
        <v>48</v>
      </c>
      <c r="E134" s="54" t="s">
        <v>69</v>
      </c>
      <c r="F134" s="5" t="s">
        <v>41</v>
      </c>
      <c r="G134" s="58">
        <v>1000</v>
      </c>
      <c r="H134" s="58"/>
      <c r="I134" s="5" t="s">
        <v>42</v>
      </c>
      <c r="J134" s="5" t="b">
        <v>0</v>
      </c>
      <c r="K134" s="69">
        <v>50000</v>
      </c>
      <c r="L134" s="89">
        <v>5340</v>
      </c>
      <c r="M134" s="128">
        <f t="shared" si="11"/>
        <v>44660</v>
      </c>
      <c r="N134" s="82">
        <f t="shared" si="12"/>
        <v>50</v>
      </c>
      <c r="O134" s="87"/>
      <c r="P134" s="84">
        <f t="shared" si="14"/>
        <v>50</v>
      </c>
    </row>
    <row r="135" spans="1:16" s="43" customFormat="1" ht="13.5">
      <c r="A135" s="5">
        <v>99</v>
      </c>
      <c r="B135" s="54" t="s">
        <v>26</v>
      </c>
      <c r="C135" s="5" t="s">
        <v>37</v>
      </c>
      <c r="D135" s="5" t="s">
        <v>48</v>
      </c>
      <c r="E135" s="54" t="s">
        <v>69</v>
      </c>
      <c r="F135" s="5" t="s">
        <v>41</v>
      </c>
      <c r="G135" s="58">
        <v>2000</v>
      </c>
      <c r="H135" s="58"/>
      <c r="I135" s="5" t="s">
        <v>42</v>
      </c>
      <c r="J135" s="5" t="b">
        <v>0</v>
      </c>
      <c r="K135" s="69">
        <v>80000</v>
      </c>
      <c r="L135" s="89">
        <v>8295</v>
      </c>
      <c r="M135" s="128">
        <f t="shared" si="11"/>
        <v>71705</v>
      </c>
      <c r="N135" s="82">
        <f t="shared" si="12"/>
        <v>40</v>
      </c>
      <c r="O135" s="87"/>
      <c r="P135" s="84">
        <f t="shared" si="14"/>
        <v>40</v>
      </c>
    </row>
    <row r="136" spans="1:16" ht="13.5">
      <c r="A136" s="5">
        <v>100</v>
      </c>
      <c r="B136" s="54" t="s">
        <v>26</v>
      </c>
      <c r="C136" s="5" t="s">
        <v>37</v>
      </c>
      <c r="D136" s="5" t="s">
        <v>48</v>
      </c>
      <c r="E136" s="54" t="s">
        <v>69</v>
      </c>
      <c r="F136" s="5" t="s">
        <v>41</v>
      </c>
      <c r="G136" s="58">
        <v>3000</v>
      </c>
      <c r="H136" s="58"/>
      <c r="I136" s="5" t="s">
        <v>42</v>
      </c>
      <c r="J136" s="5" t="b">
        <v>0</v>
      </c>
      <c r="K136" s="69">
        <v>100000</v>
      </c>
      <c r="L136" s="89">
        <v>11305</v>
      </c>
      <c r="M136" s="128">
        <f t="shared" si="11"/>
        <v>88695</v>
      </c>
      <c r="N136" s="82">
        <f t="shared" si="12"/>
        <v>33.333333333333336</v>
      </c>
      <c r="O136" s="87"/>
      <c r="P136" s="84">
        <f t="shared" si="14"/>
        <v>33.333333333333336</v>
      </c>
    </row>
    <row r="137" spans="1:16" ht="13.5">
      <c r="A137" s="5">
        <v>101</v>
      </c>
      <c r="B137" s="94" t="s">
        <v>70</v>
      </c>
      <c r="C137" s="5" t="s">
        <v>37</v>
      </c>
      <c r="D137" s="5" t="s">
        <v>71</v>
      </c>
      <c r="E137" s="54" t="s">
        <v>72</v>
      </c>
      <c r="F137" s="95" t="s">
        <v>73</v>
      </c>
      <c r="G137" s="58">
        <v>100</v>
      </c>
      <c r="H137" s="58"/>
      <c r="I137" s="5" t="s">
        <v>42</v>
      </c>
      <c r="J137" s="5"/>
      <c r="K137" s="69">
        <v>18000</v>
      </c>
      <c r="L137" s="123">
        <v>10708</v>
      </c>
      <c r="M137" s="128">
        <f t="shared" si="11"/>
        <v>7292</v>
      </c>
      <c r="N137" s="82">
        <f t="shared" si="12"/>
        <v>180</v>
      </c>
      <c r="O137" s="87" t="s">
        <v>74</v>
      </c>
      <c r="P137">
        <f t="shared" si="14"/>
        <v>180</v>
      </c>
    </row>
    <row r="138" spans="1:16" ht="13.5">
      <c r="A138" s="5">
        <v>102</v>
      </c>
      <c r="B138" s="94" t="s">
        <v>70</v>
      </c>
      <c r="C138" s="5" t="s">
        <v>37</v>
      </c>
      <c r="D138" s="5" t="s">
        <v>71</v>
      </c>
      <c r="E138" s="54" t="s">
        <v>72</v>
      </c>
      <c r="F138" s="95" t="s">
        <v>73</v>
      </c>
      <c r="G138" s="58">
        <v>200</v>
      </c>
      <c r="H138" s="58"/>
      <c r="I138" s="5" t="s">
        <v>42</v>
      </c>
      <c r="J138" s="5"/>
      <c r="K138" s="69">
        <v>32000</v>
      </c>
      <c r="L138" s="123">
        <v>17636</v>
      </c>
      <c r="M138" s="128">
        <f t="shared" si="11"/>
        <v>14364</v>
      </c>
      <c r="N138" s="82">
        <f t="shared" si="12"/>
        <v>160</v>
      </c>
      <c r="O138" s="87" t="s">
        <v>74</v>
      </c>
      <c r="P138" s="84">
        <f aca="true" t="shared" si="15" ref="P138:P157">K138/G138</f>
        <v>160</v>
      </c>
    </row>
    <row r="139" spans="1:16" ht="13.5">
      <c r="A139" s="5">
        <v>103</v>
      </c>
      <c r="B139" s="94" t="s">
        <v>70</v>
      </c>
      <c r="C139" s="5" t="s">
        <v>37</v>
      </c>
      <c r="D139" s="5" t="s">
        <v>71</v>
      </c>
      <c r="E139" s="54" t="s">
        <v>72</v>
      </c>
      <c r="F139" s="95" t="s">
        <v>73</v>
      </c>
      <c r="G139" s="96">
        <v>300</v>
      </c>
      <c r="H139" s="58"/>
      <c r="I139" s="5" t="s">
        <v>42</v>
      </c>
      <c r="J139" s="5"/>
      <c r="K139" s="69">
        <v>42000</v>
      </c>
      <c r="L139" s="127">
        <v>24564</v>
      </c>
      <c r="M139" s="128">
        <f t="shared" si="11"/>
        <v>17436</v>
      </c>
      <c r="N139" s="82">
        <f t="shared" si="12"/>
        <v>140</v>
      </c>
      <c r="O139" s="87" t="s">
        <v>74</v>
      </c>
      <c r="P139" s="84">
        <f t="shared" si="15"/>
        <v>140</v>
      </c>
    </row>
    <row r="140" spans="1:16" ht="13.5">
      <c r="A140" s="5">
        <v>104</v>
      </c>
      <c r="B140" s="94" t="s">
        <v>70</v>
      </c>
      <c r="C140" s="5" t="s">
        <v>37</v>
      </c>
      <c r="D140" s="5" t="s">
        <v>71</v>
      </c>
      <c r="E140" s="54" t="s">
        <v>72</v>
      </c>
      <c r="F140" s="95" t="s">
        <v>73</v>
      </c>
      <c r="G140" s="96">
        <v>400</v>
      </c>
      <c r="H140" s="58"/>
      <c r="I140" s="5" t="s">
        <v>42</v>
      </c>
      <c r="J140" s="5" t="b">
        <v>0</v>
      </c>
      <c r="K140" s="69">
        <v>54000</v>
      </c>
      <c r="L140" s="127">
        <v>31492</v>
      </c>
      <c r="M140" s="128">
        <f t="shared" si="11"/>
        <v>22508</v>
      </c>
      <c r="N140" s="82">
        <f t="shared" si="12"/>
        <v>135</v>
      </c>
      <c r="O140" s="87" t="s">
        <v>74</v>
      </c>
      <c r="P140" s="84">
        <f t="shared" si="15"/>
        <v>135</v>
      </c>
    </row>
    <row r="141" spans="1:16" ht="13.5">
      <c r="A141" s="5">
        <v>105</v>
      </c>
      <c r="B141" s="94" t="s">
        <v>70</v>
      </c>
      <c r="C141" s="5" t="s">
        <v>37</v>
      </c>
      <c r="D141" s="5" t="s">
        <v>71</v>
      </c>
      <c r="E141" s="54" t="s">
        <v>72</v>
      </c>
      <c r="F141" s="95" t="s">
        <v>73</v>
      </c>
      <c r="G141" s="96">
        <v>500</v>
      </c>
      <c r="H141" s="58"/>
      <c r="I141" s="5" t="s">
        <v>42</v>
      </c>
      <c r="J141" s="5"/>
      <c r="K141" s="69">
        <v>65000</v>
      </c>
      <c r="L141" s="127">
        <v>37210</v>
      </c>
      <c r="M141" s="128">
        <f t="shared" si="11"/>
        <v>27790</v>
      </c>
      <c r="N141" s="82">
        <f t="shared" si="12"/>
        <v>130</v>
      </c>
      <c r="O141" s="87" t="s">
        <v>74</v>
      </c>
      <c r="P141" s="84">
        <f t="shared" si="15"/>
        <v>130</v>
      </c>
    </row>
    <row r="142" spans="1:16" ht="13.5">
      <c r="A142" s="5">
        <v>106</v>
      </c>
      <c r="B142" s="94" t="s">
        <v>70</v>
      </c>
      <c r="C142" s="5" t="s">
        <v>37</v>
      </c>
      <c r="D142" s="5" t="s">
        <v>75</v>
      </c>
      <c r="E142" s="54" t="s">
        <v>72</v>
      </c>
      <c r="F142" s="95" t="s">
        <v>73</v>
      </c>
      <c r="G142" s="96">
        <v>100</v>
      </c>
      <c r="H142" s="58"/>
      <c r="I142" s="5" t="s">
        <v>42</v>
      </c>
      <c r="J142" s="5"/>
      <c r="K142" s="69">
        <f>K137*1.3</f>
        <v>23400</v>
      </c>
      <c r="L142" s="127">
        <v>12868</v>
      </c>
      <c r="M142" s="128">
        <f t="shared" si="11"/>
        <v>10532</v>
      </c>
      <c r="N142" s="82">
        <f t="shared" si="12"/>
        <v>234</v>
      </c>
      <c r="O142" s="87" t="s">
        <v>74</v>
      </c>
      <c r="P142" s="84">
        <f t="shared" si="15"/>
        <v>234</v>
      </c>
    </row>
    <row r="143" spans="1:16" ht="13.5">
      <c r="A143" s="5">
        <v>107</v>
      </c>
      <c r="B143" s="94" t="s">
        <v>70</v>
      </c>
      <c r="C143" s="5" t="s">
        <v>37</v>
      </c>
      <c r="D143" s="5" t="s">
        <v>75</v>
      </c>
      <c r="E143" s="54" t="s">
        <v>72</v>
      </c>
      <c r="F143" s="95" t="s">
        <v>73</v>
      </c>
      <c r="G143" s="96">
        <v>200</v>
      </c>
      <c r="H143" s="58"/>
      <c r="I143" s="5" t="s">
        <v>42</v>
      </c>
      <c r="J143" s="5"/>
      <c r="K143" s="69">
        <f>K138*1.3</f>
        <v>41600</v>
      </c>
      <c r="L143" s="127">
        <v>19796</v>
      </c>
      <c r="M143" s="128">
        <f t="shared" si="11"/>
        <v>21804</v>
      </c>
      <c r="N143" s="82">
        <f t="shared" si="12"/>
        <v>208</v>
      </c>
      <c r="O143" s="87" t="s">
        <v>74</v>
      </c>
      <c r="P143" s="84">
        <f t="shared" si="15"/>
        <v>208</v>
      </c>
    </row>
    <row r="144" spans="1:16" ht="13.5">
      <c r="A144" s="5">
        <v>108</v>
      </c>
      <c r="B144" s="94" t="s">
        <v>70</v>
      </c>
      <c r="C144" s="5" t="s">
        <v>37</v>
      </c>
      <c r="D144" s="5" t="s">
        <v>75</v>
      </c>
      <c r="E144" s="54" t="s">
        <v>72</v>
      </c>
      <c r="F144" s="95" t="s">
        <v>73</v>
      </c>
      <c r="G144" s="96">
        <v>300</v>
      </c>
      <c r="H144" s="58"/>
      <c r="I144" s="5" t="s">
        <v>42</v>
      </c>
      <c r="J144" s="5"/>
      <c r="K144" s="69">
        <f>K139*1.3</f>
        <v>54600</v>
      </c>
      <c r="L144" s="127">
        <v>26724</v>
      </c>
      <c r="M144" s="128">
        <f t="shared" si="11"/>
        <v>27876</v>
      </c>
      <c r="N144" s="82">
        <f t="shared" si="12"/>
        <v>182</v>
      </c>
      <c r="O144" s="87" t="s">
        <v>74</v>
      </c>
      <c r="P144" s="84">
        <f t="shared" si="15"/>
        <v>182</v>
      </c>
    </row>
    <row r="145" spans="1:16" ht="13.5">
      <c r="A145" s="5">
        <v>109</v>
      </c>
      <c r="B145" s="94" t="s">
        <v>70</v>
      </c>
      <c r="C145" s="5" t="s">
        <v>37</v>
      </c>
      <c r="D145" s="5" t="s">
        <v>75</v>
      </c>
      <c r="E145" s="54" t="s">
        <v>72</v>
      </c>
      <c r="F145" s="95" t="s">
        <v>73</v>
      </c>
      <c r="G145" s="96">
        <v>400</v>
      </c>
      <c r="H145" s="58"/>
      <c r="I145" s="5" t="s">
        <v>42</v>
      </c>
      <c r="J145" s="5"/>
      <c r="K145" s="69">
        <f>K140*1.3</f>
        <v>70200</v>
      </c>
      <c r="L145" s="127">
        <v>33652</v>
      </c>
      <c r="M145" s="128">
        <f t="shared" si="11"/>
        <v>36548</v>
      </c>
      <c r="N145" s="82">
        <f t="shared" si="12"/>
        <v>175.5</v>
      </c>
      <c r="O145" s="87" t="s">
        <v>74</v>
      </c>
      <c r="P145" s="84">
        <f t="shared" si="15"/>
        <v>175.5</v>
      </c>
    </row>
    <row r="146" spans="1:16" ht="13.5">
      <c r="A146" s="5">
        <v>110</v>
      </c>
      <c r="B146" s="94" t="s">
        <v>70</v>
      </c>
      <c r="C146" s="5" t="s">
        <v>37</v>
      </c>
      <c r="D146" s="5" t="s">
        <v>75</v>
      </c>
      <c r="E146" s="54" t="s">
        <v>72</v>
      </c>
      <c r="F146" s="95" t="s">
        <v>73</v>
      </c>
      <c r="G146" s="96">
        <v>500</v>
      </c>
      <c r="H146" s="58"/>
      <c r="I146" s="5" t="s">
        <v>42</v>
      </c>
      <c r="J146" s="5"/>
      <c r="K146" s="69">
        <f>K141*1.3</f>
        <v>84500</v>
      </c>
      <c r="L146" s="127">
        <v>39370</v>
      </c>
      <c r="M146" s="128">
        <f t="shared" si="11"/>
        <v>45130</v>
      </c>
      <c r="N146" s="82">
        <f t="shared" si="12"/>
        <v>169</v>
      </c>
      <c r="O146" s="87" t="s">
        <v>74</v>
      </c>
      <c r="P146" s="84">
        <f t="shared" si="15"/>
        <v>169</v>
      </c>
    </row>
    <row r="147" spans="1:16" ht="13.5">
      <c r="A147" s="5">
        <v>111</v>
      </c>
      <c r="B147" s="94" t="s">
        <v>76</v>
      </c>
      <c r="C147" s="5" t="s">
        <v>37</v>
      </c>
      <c r="D147" s="5" t="s">
        <v>77</v>
      </c>
      <c r="E147" s="54" t="s">
        <v>72</v>
      </c>
      <c r="F147" s="95" t="s">
        <v>78</v>
      </c>
      <c r="G147" s="96">
        <v>100</v>
      </c>
      <c r="H147" s="58"/>
      <c r="I147" s="5" t="s">
        <v>42</v>
      </c>
      <c r="J147" s="5"/>
      <c r="K147" s="99">
        <v>55000</v>
      </c>
      <c r="L147" s="127">
        <v>24184</v>
      </c>
      <c r="M147" s="128">
        <f t="shared" si="11"/>
        <v>30816</v>
      </c>
      <c r="N147" s="82">
        <f t="shared" si="12"/>
        <v>550</v>
      </c>
      <c r="O147" s="87" t="s">
        <v>74</v>
      </c>
      <c r="P147" s="84">
        <f t="shared" si="15"/>
        <v>550</v>
      </c>
    </row>
    <row r="148" spans="1:16" ht="13.5">
      <c r="A148" s="5">
        <v>112</v>
      </c>
      <c r="B148" s="94" t="s">
        <v>76</v>
      </c>
      <c r="C148" s="5" t="s">
        <v>37</v>
      </c>
      <c r="D148" s="5" t="s">
        <v>77</v>
      </c>
      <c r="E148" s="54" t="s">
        <v>72</v>
      </c>
      <c r="F148" s="95" t="s">
        <v>78</v>
      </c>
      <c r="G148" s="96">
        <v>200</v>
      </c>
      <c r="H148" s="58"/>
      <c r="I148" s="5" t="s">
        <v>42</v>
      </c>
      <c r="J148" s="5"/>
      <c r="K148" s="99">
        <v>100000</v>
      </c>
      <c r="L148" s="127">
        <v>41564</v>
      </c>
      <c r="M148" s="128">
        <f t="shared" si="11"/>
        <v>58436</v>
      </c>
      <c r="N148" s="82">
        <f t="shared" si="12"/>
        <v>500</v>
      </c>
      <c r="O148" s="87" t="s">
        <v>74</v>
      </c>
      <c r="P148" s="84">
        <f t="shared" si="15"/>
        <v>500</v>
      </c>
    </row>
    <row r="149" spans="1:16" ht="13.5">
      <c r="A149" s="5">
        <v>113</v>
      </c>
      <c r="B149" s="94" t="s">
        <v>76</v>
      </c>
      <c r="C149" s="5" t="s">
        <v>37</v>
      </c>
      <c r="D149" s="5" t="s">
        <v>77</v>
      </c>
      <c r="E149" s="54" t="s">
        <v>72</v>
      </c>
      <c r="F149" s="95" t="s">
        <v>78</v>
      </c>
      <c r="G149" s="96">
        <v>300</v>
      </c>
      <c r="H149" s="58"/>
      <c r="I149" s="5" t="s">
        <v>42</v>
      </c>
      <c r="J149" s="5"/>
      <c r="K149" s="99">
        <v>135000</v>
      </c>
      <c r="L149" s="127">
        <v>58944</v>
      </c>
      <c r="M149" s="128">
        <f t="shared" si="11"/>
        <v>76056</v>
      </c>
      <c r="N149" s="82">
        <f t="shared" si="12"/>
        <v>450</v>
      </c>
      <c r="O149" s="87" t="s">
        <v>74</v>
      </c>
      <c r="P149" s="84">
        <f t="shared" si="15"/>
        <v>450</v>
      </c>
    </row>
    <row r="150" spans="1:16" ht="13.5">
      <c r="A150" s="5">
        <v>114</v>
      </c>
      <c r="B150" s="94" t="s">
        <v>76</v>
      </c>
      <c r="C150" s="5" t="s">
        <v>37</v>
      </c>
      <c r="D150" s="5" t="s">
        <v>77</v>
      </c>
      <c r="E150" s="54" t="s">
        <v>72</v>
      </c>
      <c r="F150" s="95" t="s">
        <v>78</v>
      </c>
      <c r="G150" s="96">
        <v>400</v>
      </c>
      <c r="H150" s="58"/>
      <c r="I150" s="5" t="s">
        <v>42</v>
      </c>
      <c r="J150" s="5"/>
      <c r="K150" s="99">
        <v>160000</v>
      </c>
      <c r="L150" s="127">
        <v>76324</v>
      </c>
      <c r="M150" s="128">
        <f t="shared" si="11"/>
        <v>83676</v>
      </c>
      <c r="N150" s="82">
        <f t="shared" si="12"/>
        <v>400</v>
      </c>
      <c r="O150" s="87" t="s">
        <v>74</v>
      </c>
      <c r="P150" s="84">
        <f t="shared" si="15"/>
        <v>400</v>
      </c>
    </row>
    <row r="151" spans="1:16" ht="13.5">
      <c r="A151" s="5">
        <v>115</v>
      </c>
      <c r="B151" s="94" t="s">
        <v>76</v>
      </c>
      <c r="C151" s="5" t="s">
        <v>37</v>
      </c>
      <c r="D151" s="5" t="s">
        <v>77</v>
      </c>
      <c r="E151" s="54" t="s">
        <v>72</v>
      </c>
      <c r="F151" s="95" t="s">
        <v>78</v>
      </c>
      <c r="G151" s="96">
        <v>500</v>
      </c>
      <c r="H151" s="58"/>
      <c r="I151" s="5" t="s">
        <v>42</v>
      </c>
      <c r="J151" s="5"/>
      <c r="K151" s="99">
        <v>180000</v>
      </c>
      <c r="L151" s="127">
        <v>89276</v>
      </c>
      <c r="M151" s="100">
        <f t="shared" si="11"/>
        <v>90724</v>
      </c>
      <c r="N151" s="82">
        <f t="shared" si="12"/>
        <v>360</v>
      </c>
      <c r="O151" s="87" t="s">
        <v>74</v>
      </c>
      <c r="P151" s="84">
        <f t="shared" si="15"/>
        <v>360</v>
      </c>
    </row>
    <row r="152" spans="1:16" ht="13.5">
      <c r="A152" s="5">
        <v>116</v>
      </c>
      <c r="B152" s="94" t="s">
        <v>76</v>
      </c>
      <c r="C152" s="5" t="s">
        <v>37</v>
      </c>
      <c r="D152" s="5" t="s">
        <v>79</v>
      </c>
      <c r="E152" s="54" t="s">
        <v>72</v>
      </c>
      <c r="F152" s="95" t="s">
        <v>78</v>
      </c>
      <c r="G152" s="96">
        <v>100</v>
      </c>
      <c r="H152" s="58"/>
      <c r="I152" s="5" t="s">
        <v>42</v>
      </c>
      <c r="J152" s="5"/>
      <c r="K152" s="99">
        <f>K147*1.1</f>
        <v>60500.00000000001</v>
      </c>
      <c r="L152" s="127">
        <v>26344</v>
      </c>
      <c r="M152" s="100">
        <f t="shared" si="11"/>
        <v>34156.00000000001</v>
      </c>
      <c r="N152" s="82">
        <f t="shared" si="12"/>
        <v>605.0000000000001</v>
      </c>
      <c r="O152" s="87" t="s">
        <v>74</v>
      </c>
      <c r="P152" s="84">
        <f t="shared" si="15"/>
        <v>605.0000000000001</v>
      </c>
    </row>
    <row r="153" spans="1:16" ht="13.5">
      <c r="A153" s="5">
        <v>117</v>
      </c>
      <c r="B153" s="94" t="s">
        <v>76</v>
      </c>
      <c r="C153" s="5" t="s">
        <v>37</v>
      </c>
      <c r="D153" s="5" t="s">
        <v>79</v>
      </c>
      <c r="E153" s="54" t="s">
        <v>72</v>
      </c>
      <c r="F153" s="95" t="s">
        <v>78</v>
      </c>
      <c r="G153" s="96">
        <v>200</v>
      </c>
      <c r="H153" s="58"/>
      <c r="I153" s="5" t="s">
        <v>42</v>
      </c>
      <c r="J153" s="5"/>
      <c r="K153" s="99">
        <f>K148*1.1</f>
        <v>110000.00000000001</v>
      </c>
      <c r="L153" s="127">
        <v>43724</v>
      </c>
      <c r="M153" s="100">
        <f t="shared" si="11"/>
        <v>66276.00000000001</v>
      </c>
      <c r="N153" s="82">
        <f t="shared" si="12"/>
        <v>550.0000000000001</v>
      </c>
      <c r="O153" s="87" t="s">
        <v>74</v>
      </c>
      <c r="P153" s="84">
        <f t="shared" si="15"/>
        <v>550.0000000000001</v>
      </c>
    </row>
    <row r="154" spans="1:16" ht="13.5">
      <c r="A154" s="5">
        <v>118</v>
      </c>
      <c r="B154" s="94" t="s">
        <v>76</v>
      </c>
      <c r="C154" s="5" t="s">
        <v>37</v>
      </c>
      <c r="D154" s="5" t="s">
        <v>79</v>
      </c>
      <c r="E154" s="54" t="s">
        <v>72</v>
      </c>
      <c r="F154" s="95" t="s">
        <v>78</v>
      </c>
      <c r="G154" s="96">
        <v>300</v>
      </c>
      <c r="H154" s="58"/>
      <c r="I154" s="5" t="s">
        <v>42</v>
      </c>
      <c r="J154" s="5"/>
      <c r="K154" s="99">
        <f>K149*1.1</f>
        <v>148500</v>
      </c>
      <c r="L154" s="127">
        <v>61104</v>
      </c>
      <c r="M154" s="100">
        <f t="shared" si="11"/>
        <v>87396</v>
      </c>
      <c r="N154" s="82">
        <f t="shared" si="12"/>
        <v>495</v>
      </c>
      <c r="O154" s="87" t="s">
        <v>74</v>
      </c>
      <c r="P154" s="84">
        <f t="shared" si="15"/>
        <v>495</v>
      </c>
    </row>
    <row r="155" spans="1:16" ht="13.5">
      <c r="A155" s="5">
        <v>119</v>
      </c>
      <c r="B155" s="94" t="s">
        <v>76</v>
      </c>
      <c r="C155" s="5" t="s">
        <v>37</v>
      </c>
      <c r="D155" s="5" t="s">
        <v>79</v>
      </c>
      <c r="E155" s="54" t="s">
        <v>72</v>
      </c>
      <c r="F155" s="95" t="s">
        <v>78</v>
      </c>
      <c r="G155" s="96">
        <v>400</v>
      </c>
      <c r="H155" s="58"/>
      <c r="I155" s="5" t="s">
        <v>42</v>
      </c>
      <c r="J155" s="5"/>
      <c r="K155" s="99">
        <f>K150*1.1</f>
        <v>176000</v>
      </c>
      <c r="L155" s="127">
        <v>78484</v>
      </c>
      <c r="M155" s="100">
        <f t="shared" si="11"/>
        <v>97516</v>
      </c>
      <c r="N155" s="82">
        <f t="shared" si="12"/>
        <v>440</v>
      </c>
      <c r="O155" s="87" t="s">
        <v>74</v>
      </c>
      <c r="P155" s="84">
        <f t="shared" si="15"/>
        <v>440</v>
      </c>
    </row>
    <row r="156" spans="1:16" ht="13.5">
      <c r="A156" s="5">
        <v>120</v>
      </c>
      <c r="B156" s="94" t="s">
        <v>76</v>
      </c>
      <c r="C156" s="5" t="s">
        <v>37</v>
      </c>
      <c r="D156" s="5" t="s">
        <v>79</v>
      </c>
      <c r="E156" s="54" t="s">
        <v>72</v>
      </c>
      <c r="F156" s="95" t="s">
        <v>78</v>
      </c>
      <c r="G156" s="96">
        <v>500</v>
      </c>
      <c r="H156" s="58"/>
      <c r="I156" s="5" t="s">
        <v>42</v>
      </c>
      <c r="J156" s="5"/>
      <c r="K156" s="99">
        <f>K151*1.1</f>
        <v>198000.00000000003</v>
      </c>
      <c r="L156" s="127">
        <v>91436</v>
      </c>
      <c r="M156" s="100">
        <f t="shared" si="11"/>
        <v>106564.00000000003</v>
      </c>
      <c r="N156" s="82">
        <f t="shared" si="12"/>
        <v>396.00000000000006</v>
      </c>
      <c r="O156" s="87" t="s">
        <v>74</v>
      </c>
      <c r="P156" s="84">
        <f t="shared" si="15"/>
        <v>396.00000000000006</v>
      </c>
    </row>
    <row r="157" spans="1:16" ht="13.5">
      <c r="A157" s="5">
        <v>121</v>
      </c>
      <c r="B157" s="94" t="s">
        <v>76</v>
      </c>
      <c r="C157" s="5" t="s">
        <v>37</v>
      </c>
      <c r="D157" s="5" t="s">
        <v>80</v>
      </c>
      <c r="E157" s="54" t="s">
        <v>72</v>
      </c>
      <c r="F157" s="95" t="s">
        <v>78</v>
      </c>
      <c r="G157" s="96">
        <v>100</v>
      </c>
      <c r="H157" s="58"/>
      <c r="I157" s="5" t="s">
        <v>42</v>
      </c>
      <c r="J157" s="5"/>
      <c r="K157" s="99">
        <f>K147*1.3</f>
        <v>71500</v>
      </c>
      <c r="L157" s="127">
        <v>25804</v>
      </c>
      <c r="M157" s="100">
        <f t="shared" si="11"/>
        <v>45696</v>
      </c>
      <c r="N157" s="82">
        <f t="shared" si="12"/>
        <v>715</v>
      </c>
      <c r="O157" s="87" t="s">
        <v>74</v>
      </c>
      <c r="P157" s="84">
        <f t="shared" si="15"/>
        <v>715</v>
      </c>
    </row>
    <row r="158" spans="1:15" ht="13.5">
      <c r="A158" s="5">
        <v>122</v>
      </c>
      <c r="B158" s="94" t="s">
        <v>76</v>
      </c>
      <c r="C158" s="5" t="s">
        <v>37</v>
      </c>
      <c r="D158" s="5" t="s">
        <v>80</v>
      </c>
      <c r="E158" s="54" t="s">
        <v>72</v>
      </c>
      <c r="F158" s="95" t="s">
        <v>78</v>
      </c>
      <c r="G158" s="96">
        <v>200</v>
      </c>
      <c r="H158" s="58"/>
      <c r="I158" s="5" t="s">
        <v>42</v>
      </c>
      <c r="J158" s="5"/>
      <c r="K158" s="99">
        <f aca="true" t="shared" si="16" ref="K158:K166">K148*1.3</f>
        <v>130000</v>
      </c>
      <c r="L158" s="127">
        <v>44804</v>
      </c>
      <c r="M158" s="100">
        <f t="shared" si="11"/>
        <v>85196</v>
      </c>
      <c r="N158" s="82">
        <f t="shared" si="12"/>
        <v>650</v>
      </c>
      <c r="O158" s="87" t="s">
        <v>74</v>
      </c>
    </row>
    <row r="159" spans="1:15" ht="13.5">
      <c r="A159" s="5">
        <v>123</v>
      </c>
      <c r="B159" s="94" t="s">
        <v>76</v>
      </c>
      <c r="C159" s="5" t="s">
        <v>37</v>
      </c>
      <c r="D159" s="5" t="s">
        <v>80</v>
      </c>
      <c r="E159" s="54" t="s">
        <v>72</v>
      </c>
      <c r="F159" s="95" t="s">
        <v>78</v>
      </c>
      <c r="G159" s="96">
        <v>300</v>
      </c>
      <c r="H159" s="96"/>
      <c r="I159" s="5" t="s">
        <v>42</v>
      </c>
      <c r="J159" s="5"/>
      <c r="K159" s="99">
        <f t="shared" si="16"/>
        <v>175500</v>
      </c>
      <c r="L159" s="127">
        <v>63804</v>
      </c>
      <c r="M159" s="100">
        <f t="shared" si="11"/>
        <v>111696</v>
      </c>
      <c r="N159" s="82">
        <f t="shared" si="12"/>
        <v>585</v>
      </c>
      <c r="O159" s="87" t="s">
        <v>74</v>
      </c>
    </row>
    <row r="160" spans="1:15" ht="13.5">
      <c r="A160" s="5">
        <v>124</v>
      </c>
      <c r="B160" s="94" t="s">
        <v>76</v>
      </c>
      <c r="C160" s="5" t="s">
        <v>37</v>
      </c>
      <c r="D160" s="5" t="s">
        <v>80</v>
      </c>
      <c r="E160" s="54" t="s">
        <v>72</v>
      </c>
      <c r="F160" s="95" t="s">
        <v>78</v>
      </c>
      <c r="G160" s="96">
        <v>400</v>
      </c>
      <c r="H160" s="96"/>
      <c r="I160" s="5" t="s">
        <v>42</v>
      </c>
      <c r="J160" s="5"/>
      <c r="K160" s="99">
        <f t="shared" si="16"/>
        <v>208000</v>
      </c>
      <c r="L160" s="127">
        <v>82804</v>
      </c>
      <c r="M160" s="100">
        <f t="shared" si="11"/>
        <v>125196</v>
      </c>
      <c r="N160" s="82">
        <f t="shared" si="12"/>
        <v>520</v>
      </c>
      <c r="O160" s="87" t="s">
        <v>74</v>
      </c>
    </row>
    <row r="161" spans="1:15" ht="13.5">
      <c r="A161" s="5">
        <v>125</v>
      </c>
      <c r="B161" s="94" t="s">
        <v>76</v>
      </c>
      <c r="C161" s="5" t="s">
        <v>37</v>
      </c>
      <c r="D161" s="5" t="s">
        <v>80</v>
      </c>
      <c r="E161" s="54" t="s">
        <v>72</v>
      </c>
      <c r="F161" s="95" t="s">
        <v>78</v>
      </c>
      <c r="G161" s="96">
        <v>500</v>
      </c>
      <c r="H161" s="96"/>
      <c r="I161" s="5" t="s">
        <v>42</v>
      </c>
      <c r="J161" s="5"/>
      <c r="K161" s="99">
        <f t="shared" si="16"/>
        <v>234000</v>
      </c>
      <c r="L161" s="127">
        <v>97376</v>
      </c>
      <c r="M161" s="100">
        <f t="shared" si="11"/>
        <v>136624</v>
      </c>
      <c r="N161" s="82">
        <f t="shared" si="12"/>
        <v>468</v>
      </c>
      <c r="O161" s="87" t="s">
        <v>74</v>
      </c>
    </row>
    <row r="162" spans="1:15" ht="13.5">
      <c r="A162" s="5">
        <v>126</v>
      </c>
      <c r="B162" s="94" t="s">
        <v>76</v>
      </c>
      <c r="C162" s="5" t="s">
        <v>37</v>
      </c>
      <c r="D162" s="5" t="s">
        <v>81</v>
      </c>
      <c r="E162" s="54" t="s">
        <v>72</v>
      </c>
      <c r="F162" s="95" t="s">
        <v>78</v>
      </c>
      <c r="G162" s="96">
        <v>100</v>
      </c>
      <c r="H162" s="96"/>
      <c r="I162" s="5" t="s">
        <v>42</v>
      </c>
      <c r="J162" s="5"/>
      <c r="K162" s="99">
        <f t="shared" si="16"/>
        <v>78650.00000000001</v>
      </c>
      <c r="L162" s="127">
        <v>27964</v>
      </c>
      <c r="M162" s="100">
        <f t="shared" si="11"/>
        <v>50686.000000000015</v>
      </c>
      <c r="N162" s="82">
        <f t="shared" si="12"/>
        <v>786.5000000000001</v>
      </c>
      <c r="O162" s="87" t="s">
        <v>74</v>
      </c>
    </row>
    <row r="163" spans="1:15" ht="13.5">
      <c r="A163" s="5">
        <v>127</v>
      </c>
      <c r="B163" s="94" t="s">
        <v>76</v>
      </c>
      <c r="C163" s="5" t="s">
        <v>37</v>
      </c>
      <c r="D163" s="5" t="s">
        <v>81</v>
      </c>
      <c r="E163" s="54" t="s">
        <v>72</v>
      </c>
      <c r="F163" s="95" t="s">
        <v>78</v>
      </c>
      <c r="G163" s="96">
        <v>200</v>
      </c>
      <c r="H163" s="96"/>
      <c r="I163" s="5" t="s">
        <v>42</v>
      </c>
      <c r="J163" s="5"/>
      <c r="K163" s="99">
        <f t="shared" si="16"/>
        <v>143000.00000000003</v>
      </c>
      <c r="L163" s="127">
        <v>46964</v>
      </c>
      <c r="M163" s="100">
        <f t="shared" si="11"/>
        <v>96036.00000000003</v>
      </c>
      <c r="N163" s="82">
        <f t="shared" si="12"/>
        <v>715.0000000000001</v>
      </c>
      <c r="O163" s="87" t="s">
        <v>74</v>
      </c>
    </row>
    <row r="164" spans="1:15" ht="13.5">
      <c r="A164" s="5">
        <v>128</v>
      </c>
      <c r="B164" s="94" t="s">
        <v>76</v>
      </c>
      <c r="C164" s="5" t="s">
        <v>37</v>
      </c>
      <c r="D164" s="5" t="s">
        <v>81</v>
      </c>
      <c r="E164" s="54" t="s">
        <v>72</v>
      </c>
      <c r="F164" s="95" t="s">
        <v>78</v>
      </c>
      <c r="G164" s="96">
        <v>300</v>
      </c>
      <c r="H164" s="96"/>
      <c r="I164" s="5" t="s">
        <v>42</v>
      </c>
      <c r="J164" s="5"/>
      <c r="K164" s="99">
        <f t="shared" si="16"/>
        <v>193050</v>
      </c>
      <c r="L164" s="127">
        <v>65964</v>
      </c>
      <c r="M164" s="100">
        <f t="shared" si="11"/>
        <v>127086</v>
      </c>
      <c r="N164" s="82">
        <f t="shared" si="12"/>
        <v>643.5</v>
      </c>
      <c r="O164" s="87" t="s">
        <v>74</v>
      </c>
    </row>
    <row r="165" spans="1:15" ht="13.5">
      <c r="A165" s="5">
        <v>129</v>
      </c>
      <c r="B165" s="94" t="s">
        <v>76</v>
      </c>
      <c r="C165" s="5" t="s">
        <v>37</v>
      </c>
      <c r="D165" s="5" t="s">
        <v>81</v>
      </c>
      <c r="E165" s="54" t="s">
        <v>72</v>
      </c>
      <c r="F165" s="95" t="s">
        <v>78</v>
      </c>
      <c r="G165" s="96">
        <v>400</v>
      </c>
      <c r="H165" s="96"/>
      <c r="I165" s="5" t="s">
        <v>42</v>
      </c>
      <c r="J165" s="5"/>
      <c r="K165" s="99">
        <f t="shared" si="16"/>
        <v>228800</v>
      </c>
      <c r="L165" s="127">
        <v>84964</v>
      </c>
      <c r="M165" s="100">
        <f t="shared" si="11"/>
        <v>143836</v>
      </c>
      <c r="N165" s="82">
        <f t="shared" si="12"/>
        <v>572</v>
      </c>
      <c r="O165" s="87" t="s">
        <v>74</v>
      </c>
    </row>
    <row r="166" spans="1:15" ht="13.5">
      <c r="A166" s="5">
        <v>130</v>
      </c>
      <c r="B166" s="94" t="s">
        <v>76</v>
      </c>
      <c r="C166" s="5" t="s">
        <v>37</v>
      </c>
      <c r="D166" s="5" t="s">
        <v>81</v>
      </c>
      <c r="E166" s="54" t="s">
        <v>72</v>
      </c>
      <c r="F166" s="95" t="s">
        <v>78</v>
      </c>
      <c r="G166" s="96">
        <v>500</v>
      </c>
      <c r="H166" s="96"/>
      <c r="I166" s="5" t="s">
        <v>42</v>
      </c>
      <c r="J166" s="5"/>
      <c r="K166" s="99">
        <f t="shared" si="16"/>
        <v>257400.00000000006</v>
      </c>
      <c r="L166" s="127">
        <v>99536</v>
      </c>
      <c r="M166" s="100">
        <f t="shared" si="11"/>
        <v>157864.00000000006</v>
      </c>
      <c r="N166" s="82">
        <f t="shared" si="12"/>
        <v>514.8000000000001</v>
      </c>
      <c r="O166" s="87" t="s">
        <v>74</v>
      </c>
    </row>
    <row r="167" spans="1:15" ht="13.5">
      <c r="A167" s="5">
        <v>131</v>
      </c>
      <c r="B167" s="94" t="s">
        <v>76</v>
      </c>
      <c r="C167" s="5" t="s">
        <v>37</v>
      </c>
      <c r="D167" s="5" t="s">
        <v>77</v>
      </c>
      <c r="E167" s="54" t="s">
        <v>82</v>
      </c>
      <c r="F167" s="95" t="s">
        <v>78</v>
      </c>
      <c r="G167" s="96">
        <v>100</v>
      </c>
      <c r="H167" s="96"/>
      <c r="I167" s="5" t="s">
        <v>42</v>
      </c>
      <c r="J167" s="5"/>
      <c r="K167" s="99">
        <f>K147*1.1</f>
        <v>60500.00000000001</v>
      </c>
      <c r="L167" s="127">
        <v>28504</v>
      </c>
      <c r="M167" s="100">
        <f t="shared" si="11"/>
        <v>31996.000000000007</v>
      </c>
      <c r="N167" s="82">
        <f t="shared" si="12"/>
        <v>605.0000000000001</v>
      </c>
      <c r="O167" s="87" t="s">
        <v>74</v>
      </c>
    </row>
    <row r="168" spans="1:15" ht="13.5">
      <c r="A168" s="5">
        <v>132</v>
      </c>
      <c r="B168" s="94" t="s">
        <v>76</v>
      </c>
      <c r="C168" s="5" t="s">
        <v>37</v>
      </c>
      <c r="D168" s="5" t="s">
        <v>77</v>
      </c>
      <c r="E168" s="54" t="s">
        <v>82</v>
      </c>
      <c r="F168" s="95" t="s">
        <v>78</v>
      </c>
      <c r="G168" s="96">
        <v>200</v>
      </c>
      <c r="H168" s="96"/>
      <c r="I168" s="5" t="s">
        <v>42</v>
      </c>
      <c r="J168" s="5"/>
      <c r="K168" s="99">
        <f aca="true" t="shared" si="17" ref="K168:K186">K148*1.1</f>
        <v>110000.00000000001</v>
      </c>
      <c r="L168" s="127">
        <v>50204</v>
      </c>
      <c r="M168" s="100">
        <f t="shared" si="11"/>
        <v>59796.000000000015</v>
      </c>
      <c r="N168" s="82">
        <f t="shared" si="12"/>
        <v>550.0000000000001</v>
      </c>
      <c r="O168" s="87" t="s">
        <v>74</v>
      </c>
    </row>
    <row r="169" spans="1:15" ht="13.5">
      <c r="A169" s="5">
        <v>133</v>
      </c>
      <c r="B169" s="94" t="s">
        <v>76</v>
      </c>
      <c r="C169" s="5" t="s">
        <v>37</v>
      </c>
      <c r="D169" s="5" t="s">
        <v>77</v>
      </c>
      <c r="E169" s="54" t="s">
        <v>82</v>
      </c>
      <c r="F169" s="95" t="s">
        <v>78</v>
      </c>
      <c r="G169" s="96">
        <v>300</v>
      </c>
      <c r="H169" s="96"/>
      <c r="I169" s="5" t="s">
        <v>42</v>
      </c>
      <c r="J169" s="5"/>
      <c r="K169" s="99">
        <f t="shared" si="17"/>
        <v>148500</v>
      </c>
      <c r="L169" s="127">
        <v>71904</v>
      </c>
      <c r="M169" s="100">
        <f t="shared" si="11"/>
        <v>76596</v>
      </c>
      <c r="N169" s="82">
        <f t="shared" si="12"/>
        <v>495</v>
      </c>
      <c r="O169" s="87" t="s">
        <v>74</v>
      </c>
    </row>
    <row r="170" spans="1:15" ht="13.5">
      <c r="A170" s="5">
        <v>134</v>
      </c>
      <c r="B170" s="94" t="s">
        <v>76</v>
      </c>
      <c r="C170" s="5" t="s">
        <v>37</v>
      </c>
      <c r="D170" s="5" t="s">
        <v>77</v>
      </c>
      <c r="E170" s="54" t="s">
        <v>82</v>
      </c>
      <c r="F170" s="95" t="s">
        <v>78</v>
      </c>
      <c r="G170" s="96">
        <v>400</v>
      </c>
      <c r="H170" s="96"/>
      <c r="I170" s="5" t="s">
        <v>42</v>
      </c>
      <c r="J170" s="5" t="b">
        <v>0</v>
      </c>
      <c r="K170" s="99">
        <f t="shared" si="17"/>
        <v>176000</v>
      </c>
      <c r="L170" s="127">
        <v>93604</v>
      </c>
      <c r="M170" s="100">
        <f t="shared" si="11"/>
        <v>82396</v>
      </c>
      <c r="N170" s="82">
        <f t="shared" si="12"/>
        <v>440</v>
      </c>
      <c r="O170" s="87" t="s">
        <v>74</v>
      </c>
    </row>
    <row r="171" spans="1:15" ht="13.5">
      <c r="A171" s="5">
        <v>135</v>
      </c>
      <c r="B171" s="94" t="s">
        <v>76</v>
      </c>
      <c r="C171" s="5" t="s">
        <v>37</v>
      </c>
      <c r="D171" s="5" t="s">
        <v>77</v>
      </c>
      <c r="E171" s="54" t="s">
        <v>82</v>
      </c>
      <c r="F171" s="95" t="s">
        <v>78</v>
      </c>
      <c r="G171" s="96">
        <v>500</v>
      </c>
      <c r="H171" s="96"/>
      <c r="I171" s="5" t="s">
        <v>42</v>
      </c>
      <c r="J171" s="5" t="b">
        <v>0</v>
      </c>
      <c r="K171" s="99">
        <f t="shared" si="17"/>
        <v>198000.00000000003</v>
      </c>
      <c r="L171" s="127">
        <v>108716</v>
      </c>
      <c r="M171" s="100">
        <f t="shared" si="11"/>
        <v>89284.00000000003</v>
      </c>
      <c r="N171" s="82">
        <f t="shared" si="12"/>
        <v>396.00000000000006</v>
      </c>
      <c r="O171" s="87" t="s">
        <v>74</v>
      </c>
    </row>
    <row r="172" spans="1:15" ht="13.5">
      <c r="A172" s="5">
        <v>136</v>
      </c>
      <c r="B172" s="94" t="s">
        <v>76</v>
      </c>
      <c r="C172" s="5" t="s">
        <v>37</v>
      </c>
      <c r="D172" s="5" t="s">
        <v>79</v>
      </c>
      <c r="E172" s="54" t="s">
        <v>82</v>
      </c>
      <c r="F172" s="95" t="s">
        <v>78</v>
      </c>
      <c r="G172" s="96">
        <v>100</v>
      </c>
      <c r="H172" s="96"/>
      <c r="I172" s="5" t="s">
        <v>42</v>
      </c>
      <c r="J172" s="5" t="b">
        <v>0</v>
      </c>
      <c r="K172" s="99">
        <f t="shared" si="17"/>
        <v>66550.00000000001</v>
      </c>
      <c r="L172" s="127">
        <v>30664</v>
      </c>
      <c r="M172" s="100">
        <f t="shared" si="11"/>
        <v>35886.000000000015</v>
      </c>
      <c r="N172" s="82">
        <f t="shared" si="12"/>
        <v>665.5000000000001</v>
      </c>
      <c r="O172" s="87" t="s">
        <v>74</v>
      </c>
    </row>
    <row r="173" spans="1:15" ht="13.5">
      <c r="A173" s="5">
        <v>137</v>
      </c>
      <c r="B173" s="94" t="s">
        <v>76</v>
      </c>
      <c r="C173" s="5" t="s">
        <v>37</v>
      </c>
      <c r="D173" s="5" t="s">
        <v>79</v>
      </c>
      <c r="E173" s="54" t="s">
        <v>82</v>
      </c>
      <c r="F173" s="95" t="s">
        <v>78</v>
      </c>
      <c r="G173" s="96">
        <v>200</v>
      </c>
      <c r="H173" s="96"/>
      <c r="I173" s="5" t="s">
        <v>42</v>
      </c>
      <c r="J173" s="5" t="b">
        <v>0</v>
      </c>
      <c r="K173" s="99">
        <f t="shared" si="17"/>
        <v>121000.00000000003</v>
      </c>
      <c r="L173" s="127">
        <v>52364</v>
      </c>
      <c r="M173" s="100">
        <f t="shared" si="11"/>
        <v>68636.00000000003</v>
      </c>
      <c r="N173" s="82">
        <f t="shared" si="12"/>
        <v>605.0000000000001</v>
      </c>
      <c r="O173" s="87" t="s">
        <v>74</v>
      </c>
    </row>
    <row r="174" spans="1:15" ht="13.5">
      <c r="A174" s="5">
        <v>138</v>
      </c>
      <c r="B174" s="94" t="s">
        <v>76</v>
      </c>
      <c r="C174" s="5" t="s">
        <v>37</v>
      </c>
      <c r="D174" s="5" t="s">
        <v>79</v>
      </c>
      <c r="E174" s="54" t="s">
        <v>82</v>
      </c>
      <c r="F174" s="95" t="s">
        <v>78</v>
      </c>
      <c r="G174" s="96">
        <v>300</v>
      </c>
      <c r="H174" s="96"/>
      <c r="I174" s="5" t="s">
        <v>42</v>
      </c>
      <c r="J174" s="5" t="b">
        <v>0</v>
      </c>
      <c r="K174" s="99">
        <f t="shared" si="17"/>
        <v>163350</v>
      </c>
      <c r="L174" s="127">
        <v>74064</v>
      </c>
      <c r="M174" s="100">
        <f t="shared" si="11"/>
        <v>89286</v>
      </c>
      <c r="N174" s="82">
        <f t="shared" si="12"/>
        <v>544.5</v>
      </c>
      <c r="O174" s="87" t="s">
        <v>74</v>
      </c>
    </row>
    <row r="175" spans="1:15" ht="13.5">
      <c r="A175" s="5">
        <v>139</v>
      </c>
      <c r="B175" s="94" t="s">
        <v>76</v>
      </c>
      <c r="C175" s="5" t="s">
        <v>37</v>
      </c>
      <c r="D175" s="5" t="s">
        <v>79</v>
      </c>
      <c r="E175" s="54" t="s">
        <v>82</v>
      </c>
      <c r="F175" s="95" t="s">
        <v>78</v>
      </c>
      <c r="G175" s="96">
        <v>400</v>
      </c>
      <c r="H175" s="96"/>
      <c r="I175" s="5" t="s">
        <v>42</v>
      </c>
      <c r="J175" s="5" t="b">
        <v>0</v>
      </c>
      <c r="K175" s="99">
        <f t="shared" si="17"/>
        <v>193600.00000000003</v>
      </c>
      <c r="L175" s="127">
        <v>95764</v>
      </c>
      <c r="M175" s="100">
        <f t="shared" si="11"/>
        <v>97836.00000000003</v>
      </c>
      <c r="N175" s="82">
        <f t="shared" si="12"/>
        <v>484.00000000000006</v>
      </c>
      <c r="O175" s="87" t="s">
        <v>74</v>
      </c>
    </row>
    <row r="176" spans="1:15" ht="13.5">
      <c r="A176" s="5">
        <v>140</v>
      </c>
      <c r="B176" s="94" t="s">
        <v>76</v>
      </c>
      <c r="C176" s="5" t="s">
        <v>37</v>
      </c>
      <c r="D176" s="5" t="s">
        <v>79</v>
      </c>
      <c r="E176" s="54" t="s">
        <v>82</v>
      </c>
      <c r="F176" s="95" t="s">
        <v>78</v>
      </c>
      <c r="G176" s="96">
        <v>500</v>
      </c>
      <c r="H176" s="96"/>
      <c r="I176" s="5" t="s">
        <v>42</v>
      </c>
      <c r="J176" s="5"/>
      <c r="K176" s="99">
        <f t="shared" si="17"/>
        <v>217800.00000000006</v>
      </c>
      <c r="L176" s="127">
        <v>110876</v>
      </c>
      <c r="M176" s="100">
        <f t="shared" si="11"/>
        <v>106924.00000000006</v>
      </c>
      <c r="N176" s="82">
        <f t="shared" si="12"/>
        <v>435.60000000000014</v>
      </c>
      <c r="O176" s="87" t="s">
        <v>74</v>
      </c>
    </row>
    <row r="177" spans="1:15" ht="13.5">
      <c r="A177" s="5">
        <v>141</v>
      </c>
      <c r="B177" s="94" t="s">
        <v>76</v>
      </c>
      <c r="C177" s="5" t="s">
        <v>37</v>
      </c>
      <c r="D177" s="5" t="s">
        <v>80</v>
      </c>
      <c r="E177" s="54" t="s">
        <v>82</v>
      </c>
      <c r="F177" s="95" t="s">
        <v>78</v>
      </c>
      <c r="G177" s="96">
        <v>100</v>
      </c>
      <c r="H177" s="96"/>
      <c r="I177" s="5" t="s">
        <v>42</v>
      </c>
      <c r="J177" s="5"/>
      <c r="K177" s="99">
        <f t="shared" si="17"/>
        <v>78650</v>
      </c>
      <c r="L177" s="127">
        <v>30124</v>
      </c>
      <c r="M177" s="100">
        <f t="shared" si="11"/>
        <v>48526</v>
      </c>
      <c r="N177" s="82">
        <f t="shared" si="12"/>
        <v>786.5</v>
      </c>
      <c r="O177" s="87" t="s">
        <v>74</v>
      </c>
    </row>
    <row r="178" spans="1:15" ht="13.5">
      <c r="A178" s="5">
        <v>142</v>
      </c>
      <c r="B178" s="94" t="s">
        <v>76</v>
      </c>
      <c r="C178" s="5" t="s">
        <v>37</v>
      </c>
      <c r="D178" s="5" t="s">
        <v>80</v>
      </c>
      <c r="E178" s="54" t="s">
        <v>82</v>
      </c>
      <c r="F178" s="95" t="s">
        <v>78</v>
      </c>
      <c r="G178" s="96">
        <v>200</v>
      </c>
      <c r="H178" s="96"/>
      <c r="I178" s="5" t="s">
        <v>42</v>
      </c>
      <c r="J178" s="5"/>
      <c r="K178" s="99">
        <f t="shared" si="17"/>
        <v>143000</v>
      </c>
      <c r="L178" s="127">
        <v>53444</v>
      </c>
      <c r="M178" s="100">
        <f t="shared" si="11"/>
        <v>89556</v>
      </c>
      <c r="N178" s="82">
        <f t="shared" si="12"/>
        <v>715</v>
      </c>
      <c r="O178" s="87" t="s">
        <v>74</v>
      </c>
    </row>
    <row r="179" spans="1:15" ht="13.5">
      <c r="A179" s="5">
        <v>143</v>
      </c>
      <c r="B179" s="94" t="s">
        <v>76</v>
      </c>
      <c r="C179" s="5" t="s">
        <v>37</v>
      </c>
      <c r="D179" s="5" t="s">
        <v>80</v>
      </c>
      <c r="E179" s="54" t="s">
        <v>82</v>
      </c>
      <c r="F179" s="95" t="s">
        <v>78</v>
      </c>
      <c r="G179" s="96">
        <v>300</v>
      </c>
      <c r="H179" s="96"/>
      <c r="I179" s="5" t="s">
        <v>42</v>
      </c>
      <c r="J179" s="5"/>
      <c r="K179" s="99">
        <f t="shared" si="17"/>
        <v>193050.00000000003</v>
      </c>
      <c r="L179" s="127">
        <v>76764</v>
      </c>
      <c r="M179" s="100">
        <f t="shared" si="11"/>
        <v>116286.00000000003</v>
      </c>
      <c r="N179" s="82">
        <f t="shared" si="12"/>
        <v>643.5000000000001</v>
      </c>
      <c r="O179" s="87" t="s">
        <v>74</v>
      </c>
    </row>
    <row r="180" spans="1:15" ht="13.5">
      <c r="A180" s="5">
        <v>144</v>
      </c>
      <c r="B180" s="94" t="s">
        <v>76</v>
      </c>
      <c r="C180" s="5" t="s">
        <v>37</v>
      </c>
      <c r="D180" s="5" t="s">
        <v>80</v>
      </c>
      <c r="E180" s="54" t="s">
        <v>82</v>
      </c>
      <c r="F180" s="95" t="s">
        <v>78</v>
      </c>
      <c r="G180" s="96">
        <v>400</v>
      </c>
      <c r="H180" s="96"/>
      <c r="I180" s="5" t="s">
        <v>42</v>
      </c>
      <c r="J180" s="5"/>
      <c r="K180" s="99">
        <f t="shared" si="17"/>
        <v>228800.00000000003</v>
      </c>
      <c r="L180" s="127">
        <v>100084</v>
      </c>
      <c r="M180" s="100">
        <f t="shared" si="11"/>
        <v>128716.00000000003</v>
      </c>
      <c r="N180" s="82">
        <f t="shared" si="12"/>
        <v>572.0000000000001</v>
      </c>
      <c r="O180" s="87" t="s">
        <v>74</v>
      </c>
    </row>
    <row r="181" spans="1:15" ht="13.5">
      <c r="A181" s="5">
        <v>145</v>
      </c>
      <c r="B181" s="94" t="s">
        <v>76</v>
      </c>
      <c r="C181" s="5" t="s">
        <v>37</v>
      </c>
      <c r="D181" s="5" t="s">
        <v>80</v>
      </c>
      <c r="E181" s="54" t="s">
        <v>82</v>
      </c>
      <c r="F181" s="95" t="s">
        <v>78</v>
      </c>
      <c r="G181" s="96">
        <v>500</v>
      </c>
      <c r="H181" s="96"/>
      <c r="I181" s="5" t="s">
        <v>42</v>
      </c>
      <c r="J181" s="5"/>
      <c r="K181" s="99">
        <f t="shared" si="17"/>
        <v>257400.00000000003</v>
      </c>
      <c r="L181" s="127">
        <v>116816</v>
      </c>
      <c r="M181" s="100">
        <f t="shared" si="11"/>
        <v>140584.00000000003</v>
      </c>
      <c r="N181" s="82">
        <f t="shared" si="12"/>
        <v>514.8000000000001</v>
      </c>
      <c r="O181" s="87" t="s">
        <v>74</v>
      </c>
    </row>
    <row r="182" spans="1:15" ht="13.5">
      <c r="A182" s="5">
        <v>146</v>
      </c>
      <c r="B182" s="94" t="s">
        <v>76</v>
      </c>
      <c r="C182" s="5" t="s">
        <v>37</v>
      </c>
      <c r="D182" s="5" t="s">
        <v>81</v>
      </c>
      <c r="E182" s="54" t="s">
        <v>82</v>
      </c>
      <c r="F182" s="95" t="s">
        <v>78</v>
      </c>
      <c r="G182" s="96">
        <v>100</v>
      </c>
      <c r="H182" s="96"/>
      <c r="I182" s="5" t="s">
        <v>42</v>
      </c>
      <c r="J182" s="5"/>
      <c r="K182" s="99">
        <f t="shared" si="17"/>
        <v>86515.00000000003</v>
      </c>
      <c r="L182" s="127">
        <v>32140</v>
      </c>
      <c r="M182" s="100">
        <f t="shared" si="11"/>
        <v>54375.00000000003</v>
      </c>
      <c r="N182" s="82">
        <f t="shared" si="12"/>
        <v>865.1500000000003</v>
      </c>
      <c r="O182" s="87" t="s">
        <v>74</v>
      </c>
    </row>
    <row r="183" spans="1:15" ht="13.5">
      <c r="A183" s="5">
        <v>147</v>
      </c>
      <c r="B183" s="94" t="s">
        <v>76</v>
      </c>
      <c r="C183" s="5" t="s">
        <v>37</v>
      </c>
      <c r="D183" s="5" t="s">
        <v>81</v>
      </c>
      <c r="E183" s="54" t="s">
        <v>82</v>
      </c>
      <c r="F183" s="95" t="s">
        <v>78</v>
      </c>
      <c r="G183" s="96">
        <v>200</v>
      </c>
      <c r="H183" s="96"/>
      <c r="I183" s="5" t="s">
        <v>42</v>
      </c>
      <c r="J183" s="5"/>
      <c r="K183" s="99">
        <f t="shared" si="17"/>
        <v>157300.00000000006</v>
      </c>
      <c r="L183" s="127">
        <v>55604</v>
      </c>
      <c r="M183" s="100">
        <f t="shared" si="11"/>
        <v>101696.00000000006</v>
      </c>
      <c r="N183" s="82">
        <f t="shared" si="12"/>
        <v>786.5000000000003</v>
      </c>
      <c r="O183" s="87" t="s">
        <v>74</v>
      </c>
    </row>
    <row r="184" spans="1:15" ht="13.5">
      <c r="A184" s="5">
        <v>148</v>
      </c>
      <c r="B184" s="94" t="s">
        <v>76</v>
      </c>
      <c r="C184" s="5" t="s">
        <v>37</v>
      </c>
      <c r="D184" s="5" t="s">
        <v>81</v>
      </c>
      <c r="E184" s="54" t="s">
        <v>82</v>
      </c>
      <c r="F184" s="95" t="s">
        <v>78</v>
      </c>
      <c r="G184" s="96">
        <v>300</v>
      </c>
      <c r="H184" s="96"/>
      <c r="I184" s="5" t="s">
        <v>42</v>
      </c>
      <c r="J184" s="5" t="b">
        <v>0</v>
      </c>
      <c r="K184" s="99">
        <f t="shared" si="17"/>
        <v>212355.00000000003</v>
      </c>
      <c r="L184" s="127">
        <v>78924</v>
      </c>
      <c r="M184" s="100">
        <f t="shared" si="11"/>
        <v>133431.00000000003</v>
      </c>
      <c r="N184" s="82">
        <f t="shared" si="12"/>
        <v>707.8500000000001</v>
      </c>
      <c r="O184" s="87" t="s">
        <v>74</v>
      </c>
    </row>
    <row r="185" spans="1:15" ht="13.5">
      <c r="A185" s="5">
        <v>149</v>
      </c>
      <c r="B185" s="94" t="s">
        <v>76</v>
      </c>
      <c r="C185" s="5" t="s">
        <v>37</v>
      </c>
      <c r="D185" s="5" t="s">
        <v>81</v>
      </c>
      <c r="E185" s="54" t="s">
        <v>82</v>
      </c>
      <c r="F185" s="95" t="s">
        <v>78</v>
      </c>
      <c r="G185" s="96">
        <v>400</v>
      </c>
      <c r="H185" s="96"/>
      <c r="I185" s="5" t="s">
        <v>42</v>
      </c>
      <c r="J185" s="5"/>
      <c r="K185" s="99">
        <f t="shared" si="17"/>
        <v>251680.00000000003</v>
      </c>
      <c r="L185" s="127">
        <v>102244</v>
      </c>
      <c r="M185" s="100">
        <f t="shared" si="11"/>
        <v>149436.00000000003</v>
      </c>
      <c r="N185" s="82">
        <f t="shared" si="12"/>
        <v>629.2</v>
      </c>
      <c r="O185" s="87" t="s">
        <v>74</v>
      </c>
    </row>
    <row r="186" spans="1:15" ht="13.5">
      <c r="A186" s="5">
        <v>150</v>
      </c>
      <c r="B186" s="94" t="s">
        <v>76</v>
      </c>
      <c r="C186" s="5" t="s">
        <v>37</v>
      </c>
      <c r="D186" s="5" t="s">
        <v>81</v>
      </c>
      <c r="E186" s="54" t="s">
        <v>82</v>
      </c>
      <c r="F186" s="95" t="s">
        <v>78</v>
      </c>
      <c r="G186" s="96">
        <v>500</v>
      </c>
      <c r="H186" s="96"/>
      <c r="I186" s="5" t="s">
        <v>42</v>
      </c>
      <c r="J186" s="5"/>
      <c r="K186" s="99">
        <f t="shared" si="17"/>
        <v>283140.00000000006</v>
      </c>
      <c r="L186" s="127">
        <v>118976</v>
      </c>
      <c r="M186" s="100">
        <f t="shared" si="11"/>
        <v>164164.00000000006</v>
      </c>
      <c r="N186" s="82">
        <f t="shared" si="12"/>
        <v>566.2800000000001</v>
      </c>
      <c r="O186" s="87" t="s">
        <v>74</v>
      </c>
    </row>
    <row r="187" spans="1:14" ht="13.5">
      <c r="A187" s="5">
        <v>151</v>
      </c>
      <c r="B187" s="94" t="s">
        <v>83</v>
      </c>
      <c r="C187" s="5" t="s">
        <v>37</v>
      </c>
      <c r="D187" s="5" t="s">
        <v>84</v>
      </c>
      <c r="E187" s="97"/>
      <c r="F187" s="98" t="s">
        <v>53</v>
      </c>
      <c r="G187" s="98">
        <v>200</v>
      </c>
      <c r="H187" s="96"/>
      <c r="I187" s="5" t="s">
        <v>42</v>
      </c>
      <c r="J187" s="5"/>
      <c r="K187" s="99">
        <v>50000</v>
      </c>
      <c r="L187" s="127">
        <v>20000</v>
      </c>
      <c r="M187" s="100">
        <f t="shared" si="11"/>
        <v>30000</v>
      </c>
      <c r="N187" s="82">
        <f t="shared" si="12"/>
        <v>250</v>
      </c>
    </row>
    <row r="188" spans="1:14" ht="13.5">
      <c r="A188" s="5">
        <v>152</v>
      </c>
      <c r="B188" s="94" t="s">
        <v>83</v>
      </c>
      <c r="C188" s="5" t="s">
        <v>37</v>
      </c>
      <c r="D188" s="5" t="s">
        <v>84</v>
      </c>
      <c r="E188" s="97"/>
      <c r="F188" s="98" t="s">
        <v>53</v>
      </c>
      <c r="G188" s="98">
        <v>300</v>
      </c>
      <c r="H188" s="96"/>
      <c r="I188" s="5" t="s">
        <v>42</v>
      </c>
      <c r="J188" s="5"/>
      <c r="K188" s="99">
        <v>70000</v>
      </c>
      <c r="L188" s="127">
        <v>24000</v>
      </c>
      <c r="M188" s="100">
        <f>K188-L188</f>
        <v>46000</v>
      </c>
      <c r="N188" s="82">
        <f t="shared" si="12"/>
        <v>233.33333333333334</v>
      </c>
    </row>
    <row r="189" spans="1:14" ht="13.5">
      <c r="A189" s="5">
        <v>153</v>
      </c>
      <c r="B189" s="94" t="s">
        <v>83</v>
      </c>
      <c r="C189" s="5" t="s">
        <v>37</v>
      </c>
      <c r="D189" s="5" t="s">
        <v>84</v>
      </c>
      <c r="E189" s="97"/>
      <c r="F189" s="98" t="s">
        <v>53</v>
      </c>
      <c r="G189" s="98">
        <v>400</v>
      </c>
      <c r="H189" s="96"/>
      <c r="I189" s="5" t="s">
        <v>42</v>
      </c>
      <c r="J189" s="5"/>
      <c r="K189" s="99">
        <v>90000</v>
      </c>
      <c r="L189" s="127">
        <v>27200</v>
      </c>
      <c r="M189" s="100">
        <f>K189-L189</f>
        <v>62800</v>
      </c>
      <c r="N189" s="82">
        <f t="shared" si="12"/>
        <v>225</v>
      </c>
    </row>
    <row r="190" spans="1:14" ht="13.5">
      <c r="A190" s="5">
        <v>154</v>
      </c>
      <c r="B190" s="94" t="s">
        <v>83</v>
      </c>
      <c r="C190" s="5" t="s">
        <v>37</v>
      </c>
      <c r="D190" s="5" t="s">
        <v>84</v>
      </c>
      <c r="E190" s="97"/>
      <c r="F190" s="98" t="s">
        <v>53</v>
      </c>
      <c r="G190" s="98">
        <v>500</v>
      </c>
      <c r="H190" s="98"/>
      <c r="I190" s="5" t="s">
        <v>42</v>
      </c>
      <c r="J190" s="5"/>
      <c r="K190" s="99">
        <v>105000</v>
      </c>
      <c r="L190" s="127">
        <v>28000</v>
      </c>
      <c r="M190" s="100">
        <f>K190-L190</f>
        <v>77000</v>
      </c>
      <c r="N190" s="82">
        <f t="shared" si="12"/>
        <v>210</v>
      </c>
    </row>
    <row r="191" spans="7:14" ht="16.5">
      <c r="G191" s="141" t="s">
        <v>295</v>
      </c>
      <c r="H191" s="143"/>
      <c r="K191" s="132" t="s">
        <v>294</v>
      </c>
      <c r="L191" s="131"/>
      <c r="M191" s="131"/>
      <c r="N191" s="142"/>
    </row>
    <row r="192" spans="1:14" ht="16.5">
      <c r="A192" s="50" t="s">
        <v>268</v>
      </c>
      <c r="B192" s="51"/>
      <c r="C192" s="52"/>
      <c r="D192" s="53"/>
      <c r="E192" s="51"/>
      <c r="F192" s="52"/>
      <c r="G192" s="52"/>
      <c r="H192" s="52"/>
      <c r="I192" s="52"/>
      <c r="J192" s="52"/>
      <c r="K192" s="66"/>
      <c r="L192" s="66"/>
      <c r="M192" s="66"/>
      <c r="N192" s="133"/>
    </row>
    <row r="193" spans="1:15" s="43" customFormat="1" ht="13.5">
      <c r="A193" s="136" t="s">
        <v>288</v>
      </c>
      <c r="B193" s="135"/>
      <c r="C193" s="136"/>
      <c r="D193" s="137"/>
      <c r="E193" s="135"/>
      <c r="F193" s="136"/>
      <c r="G193" s="136" t="s">
        <v>289</v>
      </c>
      <c r="H193" s="136"/>
      <c r="I193" s="136"/>
      <c r="J193" s="136"/>
      <c r="K193" s="137" t="s">
        <v>290</v>
      </c>
      <c r="L193" s="137" t="s">
        <v>291</v>
      </c>
      <c r="M193" s="137" t="s">
        <v>292</v>
      </c>
      <c r="N193" s="138" t="s">
        <v>287</v>
      </c>
      <c r="O193" s="134" t="s">
        <v>291</v>
      </c>
    </row>
    <row r="194" spans="1:15" ht="13.5">
      <c r="A194" s="98">
        <v>155</v>
      </c>
      <c r="B194" s="97" t="s">
        <v>269</v>
      </c>
      <c r="C194" s="98" t="s">
        <v>274</v>
      </c>
      <c r="D194" s="112"/>
      <c r="E194" s="97" t="s">
        <v>286</v>
      </c>
      <c r="F194" s="98"/>
      <c r="G194" s="98"/>
      <c r="H194" s="98"/>
      <c r="I194" s="98" t="s">
        <v>293</v>
      </c>
      <c r="J194" s="98" t="b">
        <v>0</v>
      </c>
      <c r="K194" s="99">
        <f>G194*N194</f>
        <v>0</v>
      </c>
      <c r="L194" s="115">
        <f>G194*O194</f>
        <v>0</v>
      </c>
      <c r="M194" s="100">
        <f>K194-L194</f>
        <v>0</v>
      </c>
      <c r="N194" s="139">
        <v>3.5</v>
      </c>
      <c r="O194" s="45">
        <v>2.97</v>
      </c>
    </row>
    <row r="195" spans="1:15" ht="13.5">
      <c r="A195" s="98"/>
      <c r="B195" s="97" t="s">
        <v>270</v>
      </c>
      <c r="C195" s="98" t="s">
        <v>274</v>
      </c>
      <c r="D195" s="112"/>
      <c r="E195" s="97" t="s">
        <v>286</v>
      </c>
      <c r="F195" s="98"/>
      <c r="G195" s="98"/>
      <c r="H195" s="98"/>
      <c r="I195" s="98" t="s">
        <v>293</v>
      </c>
      <c r="J195" s="98" t="b">
        <v>0</v>
      </c>
      <c r="K195" s="99">
        <f>G195*N195</f>
        <v>0</v>
      </c>
      <c r="L195" s="115">
        <f>G195*O195</f>
        <v>0</v>
      </c>
      <c r="M195" s="100">
        <f aca="true" t="shared" si="18" ref="M195:M208">K195-L195</f>
        <v>0</v>
      </c>
      <c r="N195" s="139">
        <v>3.6</v>
      </c>
      <c r="O195" s="45">
        <v>3.06</v>
      </c>
    </row>
    <row r="196" spans="1:15" ht="13.5">
      <c r="A196" s="98"/>
      <c r="B196" s="97" t="s">
        <v>271</v>
      </c>
      <c r="C196" s="98" t="s">
        <v>274</v>
      </c>
      <c r="D196" s="112"/>
      <c r="E196" s="97" t="s">
        <v>286</v>
      </c>
      <c r="F196" s="98"/>
      <c r="G196" s="98"/>
      <c r="H196" s="98"/>
      <c r="I196" s="98" t="s">
        <v>293</v>
      </c>
      <c r="J196" s="98" t="b">
        <v>0</v>
      </c>
      <c r="K196" s="99">
        <f>G196*N196</f>
        <v>0</v>
      </c>
      <c r="L196" s="115">
        <f aca="true" t="shared" si="19" ref="L196:L208">G196*O196</f>
        <v>0</v>
      </c>
      <c r="M196" s="100">
        <f t="shared" si="18"/>
        <v>0</v>
      </c>
      <c r="N196" s="139">
        <v>4.1</v>
      </c>
      <c r="O196" s="45">
        <v>3.6</v>
      </c>
    </row>
    <row r="197" spans="1:15" ht="13.5">
      <c r="A197" s="98"/>
      <c r="B197" s="97" t="s">
        <v>272</v>
      </c>
      <c r="C197" s="98" t="s">
        <v>274</v>
      </c>
      <c r="D197" s="112"/>
      <c r="E197" s="97" t="s">
        <v>286</v>
      </c>
      <c r="F197" s="98"/>
      <c r="G197" s="98"/>
      <c r="H197" s="98"/>
      <c r="I197" s="98" t="s">
        <v>293</v>
      </c>
      <c r="J197" s="98" t="b">
        <v>0</v>
      </c>
      <c r="K197" s="99">
        <f aca="true" t="shared" si="20" ref="K197:K208">G197*N197</f>
        <v>0</v>
      </c>
      <c r="L197" s="115">
        <f t="shared" si="19"/>
        <v>0</v>
      </c>
      <c r="M197" s="100">
        <f t="shared" si="18"/>
        <v>0</v>
      </c>
      <c r="N197" s="140">
        <v>3.65</v>
      </c>
      <c r="O197" s="45">
        <v>3.15</v>
      </c>
    </row>
    <row r="198" spans="1:15" ht="13.5">
      <c r="A198" s="98"/>
      <c r="B198" s="97" t="s">
        <v>273</v>
      </c>
      <c r="C198" s="98" t="s">
        <v>274</v>
      </c>
      <c r="D198" s="130" t="s">
        <v>275</v>
      </c>
      <c r="E198" s="97" t="s">
        <v>286</v>
      </c>
      <c r="F198" s="98"/>
      <c r="G198" s="98"/>
      <c r="H198" s="98"/>
      <c r="I198" s="98" t="s">
        <v>293</v>
      </c>
      <c r="J198" s="98" t="b">
        <v>0</v>
      </c>
      <c r="K198" s="99">
        <f t="shared" si="20"/>
        <v>0</v>
      </c>
      <c r="L198" s="115">
        <f t="shared" si="19"/>
        <v>0</v>
      </c>
      <c r="M198" s="100">
        <f t="shared" si="18"/>
        <v>0</v>
      </c>
      <c r="N198" s="140">
        <v>3.92</v>
      </c>
      <c r="O198" s="45">
        <v>3.42</v>
      </c>
    </row>
    <row r="199" spans="1:15" ht="13.5">
      <c r="A199" s="98"/>
      <c r="B199" s="97" t="s">
        <v>273</v>
      </c>
      <c r="C199" s="98" t="s">
        <v>274</v>
      </c>
      <c r="D199" s="130" t="s">
        <v>276</v>
      </c>
      <c r="E199" s="97" t="s">
        <v>286</v>
      </c>
      <c r="F199" s="98"/>
      <c r="G199" s="98"/>
      <c r="H199" s="98"/>
      <c r="I199" s="98" t="s">
        <v>293</v>
      </c>
      <c r="J199" s="98" t="b">
        <v>0</v>
      </c>
      <c r="K199" s="99">
        <f t="shared" si="20"/>
        <v>0</v>
      </c>
      <c r="L199" s="115">
        <f t="shared" si="19"/>
        <v>0</v>
      </c>
      <c r="M199" s="100">
        <f t="shared" si="18"/>
        <v>0</v>
      </c>
      <c r="N199" s="140">
        <v>3.92</v>
      </c>
      <c r="O199" s="45">
        <v>3.42</v>
      </c>
    </row>
    <row r="200" spans="1:15" ht="13.5">
      <c r="A200" s="98"/>
      <c r="B200" s="97" t="s">
        <v>273</v>
      </c>
      <c r="C200" s="98" t="s">
        <v>274</v>
      </c>
      <c r="D200" s="130" t="s">
        <v>277</v>
      </c>
      <c r="E200" s="97" t="s">
        <v>286</v>
      </c>
      <c r="F200" s="98"/>
      <c r="G200" s="98"/>
      <c r="H200" s="98"/>
      <c r="I200" s="98" t="s">
        <v>293</v>
      </c>
      <c r="J200" s="98" t="b">
        <v>0</v>
      </c>
      <c r="K200" s="99">
        <f t="shared" si="20"/>
        <v>0</v>
      </c>
      <c r="L200" s="115">
        <f t="shared" si="19"/>
        <v>0</v>
      </c>
      <c r="M200" s="100">
        <f t="shared" si="18"/>
        <v>0</v>
      </c>
      <c r="N200" s="140">
        <v>4.1</v>
      </c>
      <c r="O200" s="45">
        <v>3.6</v>
      </c>
    </row>
    <row r="201" spans="1:15" ht="13.5">
      <c r="A201" s="98"/>
      <c r="B201" s="97" t="s">
        <v>273</v>
      </c>
      <c r="C201" s="98" t="s">
        <v>274</v>
      </c>
      <c r="D201" s="130" t="s">
        <v>278</v>
      </c>
      <c r="E201" s="97" t="s">
        <v>286</v>
      </c>
      <c r="F201" s="98"/>
      <c r="G201" s="98"/>
      <c r="H201" s="98"/>
      <c r="I201" s="98" t="s">
        <v>293</v>
      </c>
      <c r="J201" s="98" t="b">
        <v>0</v>
      </c>
      <c r="K201" s="99">
        <f t="shared" si="20"/>
        <v>0</v>
      </c>
      <c r="L201" s="115">
        <f t="shared" si="19"/>
        <v>0</v>
      </c>
      <c r="M201" s="100">
        <f t="shared" si="18"/>
        <v>0</v>
      </c>
      <c r="N201" s="140">
        <v>4.28</v>
      </c>
      <c r="O201" s="45">
        <v>3.78</v>
      </c>
    </row>
    <row r="202" spans="1:15" ht="13.5">
      <c r="A202" s="98"/>
      <c r="B202" s="97" t="s">
        <v>273</v>
      </c>
      <c r="C202" s="98" t="s">
        <v>274</v>
      </c>
      <c r="D202" s="130" t="s">
        <v>279</v>
      </c>
      <c r="E202" s="97" t="s">
        <v>286</v>
      </c>
      <c r="F202" s="98"/>
      <c r="G202" s="98"/>
      <c r="H202" s="98"/>
      <c r="I202" s="98" t="s">
        <v>293</v>
      </c>
      <c r="J202" s="98" t="b">
        <v>0</v>
      </c>
      <c r="K202" s="99">
        <f t="shared" si="20"/>
        <v>0</v>
      </c>
      <c r="L202" s="115">
        <f t="shared" si="19"/>
        <v>0</v>
      </c>
      <c r="M202" s="100">
        <f t="shared" si="18"/>
        <v>0</v>
      </c>
      <c r="N202" s="140">
        <v>4.37</v>
      </c>
      <c r="O202" s="45">
        <v>3.87</v>
      </c>
    </row>
    <row r="203" spans="1:15" ht="13.5">
      <c r="A203" s="98"/>
      <c r="B203" s="97" t="s">
        <v>273</v>
      </c>
      <c r="C203" s="98" t="s">
        <v>274</v>
      </c>
      <c r="D203" s="130" t="s">
        <v>280</v>
      </c>
      <c r="E203" s="97" t="s">
        <v>286</v>
      </c>
      <c r="F203" s="98"/>
      <c r="G203" s="98"/>
      <c r="H203" s="98"/>
      <c r="I203" s="98" t="s">
        <v>293</v>
      </c>
      <c r="J203" s="98" t="b">
        <v>0</v>
      </c>
      <c r="K203" s="99">
        <f t="shared" si="20"/>
        <v>0</v>
      </c>
      <c r="L203" s="115">
        <f t="shared" si="19"/>
        <v>0</v>
      </c>
      <c r="M203" s="100">
        <f t="shared" si="18"/>
        <v>0</v>
      </c>
      <c r="N203" s="140">
        <v>4.37</v>
      </c>
      <c r="O203" s="45">
        <v>3.87</v>
      </c>
    </row>
    <row r="204" spans="1:15" ht="13.5">
      <c r="A204" s="98"/>
      <c r="B204" s="97" t="s">
        <v>273</v>
      </c>
      <c r="C204" s="98" t="s">
        <v>274</v>
      </c>
      <c r="D204" s="130" t="s">
        <v>281</v>
      </c>
      <c r="E204" s="97" t="s">
        <v>286</v>
      </c>
      <c r="F204" s="98"/>
      <c r="G204" s="98"/>
      <c r="H204" s="98"/>
      <c r="I204" s="98" t="s">
        <v>293</v>
      </c>
      <c r="J204" s="98" t="b">
        <v>0</v>
      </c>
      <c r="K204" s="99">
        <f t="shared" si="20"/>
        <v>0</v>
      </c>
      <c r="L204" s="115">
        <f t="shared" si="19"/>
        <v>0</v>
      </c>
      <c r="M204" s="100">
        <f t="shared" si="18"/>
        <v>0</v>
      </c>
      <c r="N204" s="140">
        <v>4.73</v>
      </c>
      <c r="O204" s="45">
        <v>4.23</v>
      </c>
    </row>
    <row r="205" spans="1:15" ht="13.5">
      <c r="A205" s="98"/>
      <c r="B205" s="97" t="s">
        <v>273</v>
      </c>
      <c r="C205" s="98" t="s">
        <v>274</v>
      </c>
      <c r="D205" s="130" t="s">
        <v>282</v>
      </c>
      <c r="E205" s="97" t="s">
        <v>286</v>
      </c>
      <c r="F205" s="98"/>
      <c r="G205" s="98"/>
      <c r="H205" s="98"/>
      <c r="I205" s="98" t="s">
        <v>293</v>
      </c>
      <c r="J205" s="98" t="b">
        <v>0</v>
      </c>
      <c r="K205" s="99">
        <f t="shared" si="20"/>
        <v>0</v>
      </c>
      <c r="L205" s="115">
        <f t="shared" si="19"/>
        <v>0</v>
      </c>
      <c r="M205" s="100">
        <f t="shared" si="18"/>
        <v>0</v>
      </c>
      <c r="N205" s="140">
        <v>4.82</v>
      </c>
      <c r="O205" s="45">
        <v>4.32</v>
      </c>
    </row>
    <row r="206" spans="1:15" ht="13.5">
      <c r="A206" s="98"/>
      <c r="B206" s="97" t="s">
        <v>273</v>
      </c>
      <c r="C206" s="98" t="s">
        <v>274</v>
      </c>
      <c r="D206" s="130" t="s">
        <v>283</v>
      </c>
      <c r="E206" s="97" t="s">
        <v>286</v>
      </c>
      <c r="F206" s="98"/>
      <c r="G206" s="98"/>
      <c r="H206" s="98"/>
      <c r="I206" s="98" t="s">
        <v>293</v>
      </c>
      <c r="J206" s="98" t="b">
        <v>0</v>
      </c>
      <c r="K206" s="99">
        <f t="shared" si="20"/>
        <v>0</v>
      </c>
      <c r="L206" s="115">
        <f t="shared" si="19"/>
        <v>0</v>
      </c>
      <c r="M206" s="100">
        <f t="shared" si="18"/>
        <v>0</v>
      </c>
      <c r="N206" s="140">
        <v>4.37</v>
      </c>
      <c r="O206" s="45">
        <v>3.87</v>
      </c>
    </row>
    <row r="207" spans="1:15" ht="13.5">
      <c r="A207" s="98"/>
      <c r="B207" s="97" t="s">
        <v>273</v>
      </c>
      <c r="C207" s="98" t="s">
        <v>274</v>
      </c>
      <c r="D207" s="130" t="s">
        <v>284</v>
      </c>
      <c r="E207" s="97" t="s">
        <v>286</v>
      </c>
      <c r="F207" s="98"/>
      <c r="G207" s="98"/>
      <c r="H207" s="98"/>
      <c r="I207" s="98" t="s">
        <v>293</v>
      </c>
      <c r="J207" s="98" t="b">
        <v>0</v>
      </c>
      <c r="K207" s="99">
        <f t="shared" si="20"/>
        <v>0</v>
      </c>
      <c r="L207" s="115">
        <f t="shared" si="19"/>
        <v>0</v>
      </c>
      <c r="M207" s="100">
        <f t="shared" si="18"/>
        <v>0</v>
      </c>
      <c r="N207" s="140">
        <v>4.64</v>
      </c>
      <c r="O207" s="45">
        <v>4.14</v>
      </c>
    </row>
    <row r="208" spans="1:15" ht="13.5">
      <c r="A208" s="98"/>
      <c r="B208" s="97" t="s">
        <v>273</v>
      </c>
      <c r="C208" s="98" t="s">
        <v>274</v>
      </c>
      <c r="D208" s="130" t="s">
        <v>285</v>
      </c>
      <c r="E208" s="97" t="s">
        <v>286</v>
      </c>
      <c r="F208" s="98"/>
      <c r="G208" s="98"/>
      <c r="H208" s="98"/>
      <c r="I208" s="98" t="s">
        <v>293</v>
      </c>
      <c r="J208" s="98" t="b">
        <v>0</v>
      </c>
      <c r="K208" s="99">
        <f t="shared" si="20"/>
        <v>0</v>
      </c>
      <c r="L208" s="115">
        <f t="shared" si="19"/>
        <v>0</v>
      </c>
      <c r="M208" s="100">
        <f t="shared" si="18"/>
        <v>0</v>
      </c>
      <c r="N208" s="140">
        <v>4.28</v>
      </c>
      <c r="O208" s="45">
        <v>3.78</v>
      </c>
    </row>
  </sheetData>
  <sheetProtection/>
  <autoFilter ref="A3:K190"/>
  <conditionalFormatting sqref="N13:N28 Q40:Q48 V53:V55 K13:K29 K32:K146">
    <cfRule type="cellIs" priority="4" dxfId="5" operator="lessThan" stopIfTrue="1">
      <formula>印刷物!#REF!</formula>
    </cfRule>
  </conditionalFormatting>
  <conditionalFormatting sqref="U53:U55 L36:L64">
    <cfRule type="cellIs" priority="4" dxfId="5" operator="lessThan" stopIfTrue="1">
      <formula>#REF!</formula>
    </cfRule>
  </conditionalFormatting>
  <conditionalFormatting sqref="N6">
    <cfRule type="cellIs" priority="3" dxfId="5" operator="lessThan" stopIfTrue="1">
      <formula>印刷物!#REF!</formula>
    </cfRule>
  </conditionalFormatting>
  <conditionalFormatting sqref="K7:K10">
    <cfRule type="cellIs" priority="2" dxfId="5" operator="lessThan" stopIfTrue="1">
      <formula>印刷物!#REF!</formula>
    </cfRule>
  </conditionalFormatting>
  <conditionalFormatting sqref="K4:K6">
    <cfRule type="cellIs" priority="1" dxfId="5" operator="lessThan" stopIfTrue="1">
      <formula>印刷物!#REF!</formula>
    </cfRule>
  </conditionalFormatting>
  <printOptions/>
  <pageMargins left="0.75" right="0.75" top="1" bottom="1" header="0.3" footer="0.3"/>
  <pageSetup orientation="portrait" paperSize="9" scale="55"/>
  <legacyDrawing r:id="rId1"/>
</worksheet>
</file>

<file path=xl/worksheets/sheet2.xml><?xml version="1.0" encoding="utf-8"?>
<worksheet xmlns="http://schemas.openxmlformats.org/spreadsheetml/2006/main" xmlns:r="http://schemas.openxmlformats.org/officeDocument/2006/relationships">
  <sheetPr codeName="Sheet2"/>
  <dimension ref="A1:Z1017"/>
  <sheetViews>
    <sheetView zoomScale="125" zoomScaleNormal="125" workbookViewId="0" topLeftCell="A1">
      <selection activeCell="H73" sqref="H73"/>
    </sheetView>
  </sheetViews>
  <sheetFormatPr defaultColWidth="15.125" defaultRowHeight="15" customHeight="1"/>
  <cols>
    <col min="1" max="1" width="8.00390625" style="28" customWidth="1"/>
    <col min="2" max="2" width="53.875" style="28" customWidth="1"/>
    <col min="3" max="3" width="6.375" style="28" customWidth="1"/>
    <col min="4" max="4" width="55.50390625" style="28" customWidth="1"/>
    <col min="5" max="5" width="15.875" style="28" customWidth="1"/>
    <col min="6" max="7" width="8.50390625" style="28" customWidth="1"/>
    <col min="8" max="8" width="11.00390625" style="28" customWidth="1"/>
    <col min="9" max="26" width="8.00390625" style="28" customWidth="1"/>
    <col min="27" max="16384" width="15.125" style="28" customWidth="1"/>
  </cols>
  <sheetData>
    <row r="1" spans="2:7" ht="13.5" customHeight="1">
      <c r="B1" s="29"/>
      <c r="C1" s="29"/>
      <c r="D1" s="29"/>
      <c r="E1" s="29"/>
      <c r="F1" s="29"/>
      <c r="G1" s="29"/>
    </row>
    <row r="2" spans="2:7" ht="13.5" customHeight="1">
      <c r="B2" s="30" t="s">
        <v>85</v>
      </c>
      <c r="C2" s="29"/>
      <c r="D2" s="30" t="s">
        <v>86</v>
      </c>
      <c r="E2" s="29"/>
      <c r="F2" s="29" t="s">
        <v>87</v>
      </c>
      <c r="G2" s="29">
        <v>5000</v>
      </c>
    </row>
    <row r="3" spans="1:26" ht="33.75" customHeight="1">
      <c r="A3" s="31"/>
      <c r="B3" s="32" t="s">
        <v>3</v>
      </c>
      <c r="C3" s="33"/>
      <c r="D3" s="34" t="s">
        <v>3</v>
      </c>
      <c r="E3" s="34" t="s">
        <v>88</v>
      </c>
      <c r="F3" s="34" t="s">
        <v>10</v>
      </c>
      <c r="G3" s="34" t="s">
        <v>11</v>
      </c>
      <c r="H3" s="35" t="s">
        <v>89</v>
      </c>
      <c r="I3" s="31"/>
      <c r="J3" s="31"/>
      <c r="K3" s="31"/>
      <c r="L3" s="31"/>
      <c r="M3" s="31"/>
      <c r="N3" s="31"/>
      <c r="O3" s="31"/>
      <c r="P3" s="31"/>
      <c r="Q3" s="31"/>
      <c r="R3" s="31"/>
      <c r="S3" s="31"/>
      <c r="T3" s="31"/>
      <c r="U3" s="31"/>
      <c r="V3" s="31"/>
      <c r="W3" s="31"/>
      <c r="X3" s="31"/>
      <c r="Y3" s="31"/>
      <c r="Z3" s="31"/>
    </row>
    <row r="4" spans="2:7" ht="13.5" customHeight="1">
      <c r="B4" s="29" t="s">
        <v>90</v>
      </c>
      <c r="C4" s="29"/>
      <c r="D4" s="36" t="s">
        <v>91</v>
      </c>
      <c r="E4" s="29"/>
      <c r="F4" s="29"/>
      <c r="G4" s="29"/>
    </row>
    <row r="5" spans="2:8" ht="13.5" customHeight="1">
      <c r="B5" s="29" t="s">
        <v>92</v>
      </c>
      <c r="C5" s="29"/>
      <c r="D5" s="29" t="s">
        <v>93</v>
      </c>
      <c r="E5" s="37">
        <v>150000</v>
      </c>
      <c r="F5" s="29">
        <v>23</v>
      </c>
      <c r="G5" s="29">
        <f aca="true" t="shared" si="0" ref="G5:G14">F5*$G$2</f>
        <v>115000</v>
      </c>
      <c r="H5" s="28">
        <f>E5-G5</f>
        <v>35000</v>
      </c>
    </row>
    <row r="6" spans="2:8" ht="13.5" customHeight="1">
      <c r="B6" s="29" t="s">
        <v>94</v>
      </c>
      <c r="C6" s="29"/>
      <c r="D6" s="29" t="s">
        <v>95</v>
      </c>
      <c r="E6" s="37">
        <v>100000</v>
      </c>
      <c r="F6" s="29">
        <v>9</v>
      </c>
      <c r="G6" s="29">
        <f t="shared" si="0"/>
        <v>45000</v>
      </c>
      <c r="H6" s="28">
        <f aca="true" t="shared" si="1" ref="H6:H70">E6-G6</f>
        <v>55000</v>
      </c>
    </row>
    <row r="7" spans="2:8" ht="13.5" customHeight="1">
      <c r="B7" s="29" t="s">
        <v>96</v>
      </c>
      <c r="C7" s="29"/>
      <c r="D7" s="29" t="s">
        <v>97</v>
      </c>
      <c r="E7" s="37">
        <v>20000</v>
      </c>
      <c r="F7" s="29">
        <v>2</v>
      </c>
      <c r="G7" s="29">
        <f t="shared" si="0"/>
        <v>10000</v>
      </c>
      <c r="H7" s="28">
        <f t="shared" si="1"/>
        <v>10000</v>
      </c>
    </row>
    <row r="8" spans="2:8" ht="13.5" customHeight="1">
      <c r="B8" s="29" t="s">
        <v>98</v>
      </c>
      <c r="C8" s="29"/>
      <c r="D8" s="29" t="s">
        <v>99</v>
      </c>
      <c r="E8" s="37">
        <v>100000</v>
      </c>
      <c r="F8" s="29">
        <v>14</v>
      </c>
      <c r="G8" s="29">
        <f t="shared" si="0"/>
        <v>70000</v>
      </c>
      <c r="H8" s="28">
        <f t="shared" si="1"/>
        <v>30000</v>
      </c>
    </row>
    <row r="9" spans="2:8" ht="13.5" customHeight="1">
      <c r="B9" s="29" t="s">
        <v>100</v>
      </c>
      <c r="C9" s="29"/>
      <c r="D9" s="29" t="s">
        <v>101</v>
      </c>
      <c r="E9" s="37">
        <v>50000</v>
      </c>
      <c r="F9" s="29">
        <v>5</v>
      </c>
      <c r="G9" s="29">
        <f t="shared" si="0"/>
        <v>25000</v>
      </c>
      <c r="H9" s="28">
        <f t="shared" si="1"/>
        <v>25000</v>
      </c>
    </row>
    <row r="10" spans="2:8" ht="13.5" customHeight="1">
      <c r="B10" s="33" t="s">
        <v>102</v>
      </c>
      <c r="C10" s="29"/>
      <c r="D10" s="29" t="s">
        <v>103</v>
      </c>
      <c r="E10" s="37">
        <v>35000</v>
      </c>
      <c r="F10" s="29">
        <v>5</v>
      </c>
      <c r="G10" s="29">
        <f t="shared" si="0"/>
        <v>25000</v>
      </c>
      <c r="H10" s="28">
        <f t="shared" si="1"/>
        <v>10000</v>
      </c>
    </row>
    <row r="11" spans="2:8" ht="13.5" customHeight="1">
      <c r="B11" s="29"/>
      <c r="C11" s="29"/>
      <c r="D11" s="29" t="s">
        <v>104</v>
      </c>
      <c r="E11" s="37">
        <v>5000</v>
      </c>
      <c r="F11" s="29">
        <v>0.5</v>
      </c>
      <c r="G11" s="29">
        <f t="shared" si="0"/>
        <v>2500</v>
      </c>
      <c r="H11" s="28">
        <f t="shared" si="1"/>
        <v>2500</v>
      </c>
    </row>
    <row r="12" spans="2:8" ht="13.5" customHeight="1">
      <c r="B12" s="29"/>
      <c r="C12" s="29"/>
      <c r="D12" s="29" t="s">
        <v>105</v>
      </c>
      <c r="E12" s="37">
        <v>30000</v>
      </c>
      <c r="F12" s="29">
        <v>4</v>
      </c>
      <c r="G12" s="29">
        <f t="shared" si="0"/>
        <v>20000</v>
      </c>
      <c r="H12" s="28">
        <f t="shared" si="1"/>
        <v>10000</v>
      </c>
    </row>
    <row r="13" spans="3:8" ht="13.5" customHeight="1">
      <c r="C13" s="29"/>
      <c r="D13" s="29" t="s">
        <v>106</v>
      </c>
      <c r="E13" s="38">
        <v>150000</v>
      </c>
      <c r="F13" s="29">
        <v>15</v>
      </c>
      <c r="G13" s="29">
        <f t="shared" si="0"/>
        <v>75000</v>
      </c>
      <c r="H13" s="28">
        <f t="shared" si="1"/>
        <v>75000</v>
      </c>
    </row>
    <row r="14" spans="3:8" ht="13.5" customHeight="1">
      <c r="C14" s="29"/>
      <c r="D14" s="29" t="s">
        <v>107</v>
      </c>
      <c r="E14" s="37">
        <v>150000</v>
      </c>
      <c r="F14" s="29">
        <v>15</v>
      </c>
      <c r="G14" s="29">
        <f t="shared" si="0"/>
        <v>75000</v>
      </c>
      <c r="H14" s="28">
        <f t="shared" si="1"/>
        <v>75000</v>
      </c>
    </row>
    <row r="15" spans="3:7" ht="13.5" customHeight="1">
      <c r="C15" s="29"/>
      <c r="D15" s="29"/>
      <c r="E15" s="37"/>
      <c r="F15" s="29"/>
      <c r="G15" s="29"/>
    </row>
    <row r="16" spans="3:7" ht="13.5" customHeight="1">
      <c r="C16" s="29"/>
      <c r="D16" s="36" t="s">
        <v>108</v>
      </c>
      <c r="E16" s="37"/>
      <c r="F16" s="29"/>
      <c r="G16" s="29"/>
    </row>
    <row r="17" spans="3:8" ht="13.5" customHeight="1">
      <c r="C17" s="29"/>
      <c r="D17" s="29" t="s">
        <v>109</v>
      </c>
      <c r="E17" s="38">
        <v>30000</v>
      </c>
      <c r="F17" s="29">
        <v>5</v>
      </c>
      <c r="G17" s="29">
        <f>F17*$G$2</f>
        <v>25000</v>
      </c>
      <c r="H17" s="28">
        <f t="shared" si="1"/>
        <v>5000</v>
      </c>
    </row>
    <row r="18" spans="3:8" ht="13.5" customHeight="1">
      <c r="C18" s="29"/>
      <c r="D18" s="29" t="s">
        <v>110</v>
      </c>
      <c r="E18" s="37">
        <v>10000</v>
      </c>
      <c r="F18" s="29">
        <v>1</v>
      </c>
      <c r="G18" s="29">
        <f>F18*$G$2</f>
        <v>5000</v>
      </c>
      <c r="H18" s="28">
        <f t="shared" si="1"/>
        <v>5000</v>
      </c>
    </row>
    <row r="19" spans="3:8" ht="13.5" customHeight="1">
      <c r="C19" s="29"/>
      <c r="D19" s="29" t="s">
        <v>111</v>
      </c>
      <c r="E19" s="37">
        <v>100000</v>
      </c>
      <c r="F19" s="29">
        <v>10</v>
      </c>
      <c r="G19" s="29">
        <f>F19*$G$2</f>
        <v>50000</v>
      </c>
      <c r="H19" s="28">
        <f t="shared" si="1"/>
        <v>50000</v>
      </c>
    </row>
    <row r="20" spans="2:8" ht="13.5" customHeight="1">
      <c r="B20" s="29"/>
      <c r="C20" s="29"/>
      <c r="D20" s="29" t="s">
        <v>112</v>
      </c>
      <c r="E20" s="37">
        <v>30000</v>
      </c>
      <c r="F20" s="29">
        <v>4</v>
      </c>
      <c r="G20" s="29">
        <f>F20*$G$2</f>
        <v>20000</v>
      </c>
      <c r="H20" s="28">
        <f t="shared" si="1"/>
        <v>10000</v>
      </c>
    </row>
    <row r="21" spans="2:7" ht="13.5" customHeight="1">
      <c r="B21" s="29"/>
      <c r="C21" s="29"/>
      <c r="D21" s="29"/>
      <c r="E21" s="37"/>
      <c r="F21" s="29"/>
      <c r="G21" s="29"/>
    </row>
    <row r="22" spans="2:7" ht="13.5" customHeight="1">
      <c r="B22" s="29"/>
      <c r="C22" s="29"/>
      <c r="D22" s="36" t="s">
        <v>113</v>
      </c>
      <c r="E22" s="37"/>
      <c r="F22" s="29"/>
      <c r="G22" s="29"/>
    </row>
    <row r="23" spans="2:7" ht="13.5" customHeight="1">
      <c r="B23" s="29"/>
      <c r="C23" s="29"/>
      <c r="D23" s="29" t="s">
        <v>114</v>
      </c>
      <c r="E23" s="37" t="s">
        <v>115</v>
      </c>
      <c r="F23" s="29"/>
      <c r="G23" s="29"/>
    </row>
    <row r="24" spans="2:7" ht="13.5" customHeight="1">
      <c r="B24" s="29"/>
      <c r="C24" s="29"/>
      <c r="D24" s="29" t="s">
        <v>116</v>
      </c>
      <c r="E24" s="37" t="s">
        <v>117</v>
      </c>
      <c r="F24" s="29"/>
      <c r="G24" s="29"/>
    </row>
    <row r="25" spans="2:7" ht="13.5" customHeight="1">
      <c r="B25" s="29"/>
      <c r="C25" s="29"/>
      <c r="D25" s="29"/>
      <c r="E25" s="37"/>
      <c r="F25" s="29"/>
      <c r="G25" s="29"/>
    </row>
    <row r="26" spans="2:7" ht="13.5" customHeight="1">
      <c r="B26" s="29"/>
      <c r="C26" s="29"/>
      <c r="D26" s="36" t="s">
        <v>118</v>
      </c>
      <c r="E26" s="37"/>
      <c r="F26" s="29"/>
      <c r="G26" s="29"/>
    </row>
    <row r="27" spans="2:8" ht="13.5" customHeight="1">
      <c r="B27" s="29"/>
      <c r="C27" s="29"/>
      <c r="D27" s="29" t="s">
        <v>119</v>
      </c>
      <c r="E27" s="38">
        <v>50000</v>
      </c>
      <c r="F27" s="29">
        <v>6</v>
      </c>
      <c r="G27" s="29">
        <f aca="true" t="shared" si="2" ref="G27:G34">F27*$G$2</f>
        <v>30000</v>
      </c>
      <c r="H27" s="28">
        <f t="shared" si="1"/>
        <v>20000</v>
      </c>
    </row>
    <row r="28" spans="2:8" ht="13.5" customHeight="1">
      <c r="B28" s="29"/>
      <c r="C28" s="29"/>
      <c r="D28" s="29" t="s">
        <v>120</v>
      </c>
      <c r="E28" s="38">
        <v>150000</v>
      </c>
      <c r="F28" s="29">
        <v>10</v>
      </c>
      <c r="G28" s="29">
        <f t="shared" si="2"/>
        <v>50000</v>
      </c>
      <c r="H28" s="28">
        <f t="shared" si="1"/>
        <v>100000</v>
      </c>
    </row>
    <row r="29" spans="2:8" ht="13.5" customHeight="1">
      <c r="B29" s="29"/>
      <c r="C29" s="29"/>
      <c r="D29" s="33" t="s">
        <v>121</v>
      </c>
      <c r="E29" s="38">
        <v>150000</v>
      </c>
      <c r="F29" s="29">
        <v>9</v>
      </c>
      <c r="G29" s="29">
        <f t="shared" si="2"/>
        <v>45000</v>
      </c>
      <c r="H29" s="28">
        <f t="shared" si="1"/>
        <v>105000</v>
      </c>
    </row>
    <row r="30" spans="2:8" ht="13.5" customHeight="1">
      <c r="B30" s="29"/>
      <c r="C30" s="29"/>
      <c r="D30" s="33" t="s">
        <v>122</v>
      </c>
      <c r="E30" s="38">
        <v>50000</v>
      </c>
      <c r="F30" s="29">
        <v>5</v>
      </c>
      <c r="G30" s="29">
        <f t="shared" si="2"/>
        <v>25000</v>
      </c>
      <c r="H30" s="28">
        <f t="shared" si="1"/>
        <v>25000</v>
      </c>
    </row>
    <row r="31" spans="2:7" ht="13.5" customHeight="1">
      <c r="B31" s="29"/>
      <c r="C31" s="29"/>
      <c r="D31" s="33" t="s">
        <v>123</v>
      </c>
      <c r="E31" s="37" t="s">
        <v>117</v>
      </c>
      <c r="F31" s="29"/>
      <c r="G31" s="29">
        <f t="shared" si="2"/>
        <v>0</v>
      </c>
    </row>
    <row r="32" spans="2:7" ht="13.5" customHeight="1">
      <c r="B32" s="29"/>
      <c r="C32" s="29"/>
      <c r="D32" s="33" t="s">
        <v>124</v>
      </c>
      <c r="E32" s="37" t="s">
        <v>125</v>
      </c>
      <c r="F32" s="29">
        <v>4</v>
      </c>
      <c r="G32" s="29">
        <f t="shared" si="2"/>
        <v>20000</v>
      </c>
    </row>
    <row r="33" spans="2:7" ht="13.5" customHeight="1">
      <c r="B33" s="29"/>
      <c r="C33" s="29"/>
      <c r="D33" s="29" t="s">
        <v>126</v>
      </c>
      <c r="E33" s="37" t="s">
        <v>117</v>
      </c>
      <c r="F33" s="29"/>
      <c r="G33" s="29">
        <f t="shared" si="2"/>
        <v>0</v>
      </c>
    </row>
    <row r="34" spans="2:7" ht="13.5" customHeight="1">
      <c r="B34" s="29"/>
      <c r="C34" s="29"/>
      <c r="D34" s="29" t="s">
        <v>127</v>
      </c>
      <c r="E34" s="37" t="s">
        <v>117</v>
      </c>
      <c r="F34" s="29"/>
      <c r="G34" s="29">
        <f t="shared" si="2"/>
        <v>0</v>
      </c>
    </row>
    <row r="35" spans="2:8" ht="13.5" customHeight="1">
      <c r="B35" s="29"/>
      <c r="C35" s="29"/>
      <c r="D35" s="29"/>
      <c r="E35" s="37"/>
      <c r="F35" s="29"/>
      <c r="G35" s="29"/>
      <c r="H35" s="28">
        <f t="shared" si="1"/>
        <v>0</v>
      </c>
    </row>
    <row r="36" spans="2:8" ht="13.5" customHeight="1">
      <c r="B36" s="29"/>
      <c r="C36" s="29"/>
      <c r="D36" s="36" t="s">
        <v>128</v>
      </c>
      <c r="E36" s="37"/>
      <c r="F36" s="29"/>
      <c r="G36" s="29"/>
      <c r="H36" s="28">
        <f t="shared" si="1"/>
        <v>0</v>
      </c>
    </row>
    <row r="37" spans="2:7" ht="13.5" customHeight="1">
      <c r="B37" s="29"/>
      <c r="C37" s="29"/>
      <c r="D37" s="29" t="s">
        <v>129</v>
      </c>
      <c r="E37" s="37" t="s">
        <v>130</v>
      </c>
      <c r="F37" s="29"/>
      <c r="G37" s="29"/>
    </row>
    <row r="38" spans="2:8" ht="13.5" customHeight="1">
      <c r="B38" s="29"/>
      <c r="C38" s="29"/>
      <c r="D38" s="29" t="s">
        <v>131</v>
      </c>
      <c r="E38" s="37">
        <v>30000</v>
      </c>
      <c r="F38" s="29">
        <v>2</v>
      </c>
      <c r="G38" s="29">
        <f>F38*$G$2</f>
        <v>10000</v>
      </c>
      <c r="H38" s="28">
        <f t="shared" si="1"/>
        <v>20000</v>
      </c>
    </row>
    <row r="39" spans="2:8" ht="13.5" customHeight="1">
      <c r="B39" s="29"/>
      <c r="C39" s="29"/>
      <c r="D39" s="29" t="s">
        <v>132</v>
      </c>
      <c r="E39" s="37">
        <v>30000</v>
      </c>
      <c r="F39" s="29">
        <v>2</v>
      </c>
      <c r="G39" s="29">
        <f>F39*$G$2</f>
        <v>10000</v>
      </c>
      <c r="H39" s="28">
        <f t="shared" si="1"/>
        <v>20000</v>
      </c>
    </row>
    <row r="40" spans="2:8" ht="13.5" customHeight="1">
      <c r="B40" s="29"/>
      <c r="C40" s="29"/>
      <c r="D40" s="29" t="s">
        <v>133</v>
      </c>
      <c r="E40" s="37">
        <v>30000</v>
      </c>
      <c r="F40" s="29">
        <v>2</v>
      </c>
      <c r="G40" s="29">
        <f>F40*$G$2</f>
        <v>10000</v>
      </c>
      <c r="H40" s="28">
        <f t="shared" si="1"/>
        <v>20000</v>
      </c>
    </row>
    <row r="41" spans="2:8" ht="13.5" customHeight="1">
      <c r="B41" s="29"/>
      <c r="C41" s="29"/>
      <c r="D41" s="29" t="s">
        <v>134</v>
      </c>
      <c r="E41" s="38">
        <v>100000</v>
      </c>
      <c r="F41" s="29">
        <v>5</v>
      </c>
      <c r="G41" s="29">
        <f>F41*$G$2</f>
        <v>25000</v>
      </c>
      <c r="H41" s="28">
        <f t="shared" si="1"/>
        <v>75000</v>
      </c>
    </row>
    <row r="42" spans="2:8" ht="13.5" customHeight="1">
      <c r="B42" s="29"/>
      <c r="C42" s="29"/>
      <c r="D42" s="29" t="s">
        <v>135</v>
      </c>
      <c r="E42" s="37" t="s">
        <v>117</v>
      </c>
      <c r="F42" s="29">
        <v>10</v>
      </c>
      <c r="G42" s="29">
        <f>F42*$G$2</f>
        <v>50000</v>
      </c>
      <c r="H42" s="28" t="e">
        <f t="shared" si="1"/>
        <v>#VALUE!</v>
      </c>
    </row>
    <row r="43" spans="2:8" ht="13.5" customHeight="1">
      <c r="B43" s="29"/>
      <c r="C43" s="29"/>
      <c r="D43" s="29" t="s">
        <v>136</v>
      </c>
      <c r="E43" s="37" t="s">
        <v>117</v>
      </c>
      <c r="F43" s="29"/>
      <c r="G43" s="29"/>
      <c r="H43" s="28" t="e">
        <f t="shared" si="1"/>
        <v>#VALUE!</v>
      </c>
    </row>
    <row r="44" spans="2:7" ht="13.5" customHeight="1">
      <c r="B44" s="29"/>
      <c r="C44" s="29"/>
      <c r="D44" s="29"/>
      <c r="E44" s="37"/>
      <c r="F44" s="29"/>
      <c r="G44" s="29"/>
    </row>
    <row r="45" spans="2:7" ht="13.5" customHeight="1">
      <c r="B45" s="29"/>
      <c r="C45" s="29"/>
      <c r="D45" s="36" t="s">
        <v>137</v>
      </c>
      <c r="E45" s="37"/>
      <c r="F45" s="29"/>
      <c r="G45" s="29"/>
    </row>
    <row r="46" spans="2:7" ht="13.5" customHeight="1">
      <c r="B46" s="29"/>
      <c r="C46" s="29"/>
      <c r="D46" s="29" t="s">
        <v>138</v>
      </c>
      <c r="E46" s="37" t="s">
        <v>117</v>
      </c>
      <c r="F46" s="29"/>
      <c r="G46" s="29"/>
    </row>
    <row r="47" spans="2:7" ht="13.5" customHeight="1">
      <c r="B47" s="29"/>
      <c r="C47" s="29"/>
      <c r="D47" s="29" t="s">
        <v>139</v>
      </c>
      <c r="E47" s="37" t="s">
        <v>117</v>
      </c>
      <c r="F47" s="29"/>
      <c r="G47" s="29"/>
    </row>
    <row r="48" spans="2:7" ht="13.5" customHeight="1">
      <c r="B48" s="29"/>
      <c r="C48" s="29"/>
      <c r="D48" s="29"/>
      <c r="E48" s="37"/>
      <c r="F48" s="29"/>
      <c r="G48" s="29"/>
    </row>
    <row r="49" spans="2:7" ht="13.5" customHeight="1">
      <c r="B49" s="29"/>
      <c r="C49" s="29"/>
      <c r="D49" s="36" t="s">
        <v>140</v>
      </c>
      <c r="E49" s="37"/>
      <c r="F49" s="29"/>
      <c r="G49" s="29"/>
    </row>
    <row r="50" spans="2:8" ht="13.5" customHeight="1">
      <c r="B50" s="29"/>
      <c r="C50" s="29"/>
      <c r="D50" s="29" t="s">
        <v>141</v>
      </c>
      <c r="E50" s="37">
        <v>50000</v>
      </c>
      <c r="F50" s="29">
        <v>1</v>
      </c>
      <c r="G50" s="29">
        <f>F50*$G$2</f>
        <v>5000</v>
      </c>
      <c r="H50" s="28">
        <f t="shared" si="1"/>
        <v>45000</v>
      </c>
    </row>
    <row r="51" spans="2:8" ht="13.5" customHeight="1">
      <c r="B51" s="29"/>
      <c r="C51" s="29"/>
      <c r="D51" s="29" t="s">
        <v>142</v>
      </c>
      <c r="E51" s="37">
        <v>30000</v>
      </c>
      <c r="F51" s="29">
        <v>1</v>
      </c>
      <c r="G51" s="29">
        <f>F51*$G$2</f>
        <v>5000</v>
      </c>
      <c r="H51" s="28">
        <f t="shared" si="1"/>
        <v>25000</v>
      </c>
    </row>
    <row r="52" spans="2:8" ht="13.5" customHeight="1">
      <c r="B52" s="29"/>
      <c r="C52" s="29"/>
      <c r="D52" s="29"/>
      <c r="E52" s="37"/>
      <c r="F52" s="29"/>
      <c r="G52" s="29"/>
      <c r="H52" s="28">
        <f t="shared" si="1"/>
        <v>0</v>
      </c>
    </row>
    <row r="53" spans="2:8" ht="13.5" customHeight="1">
      <c r="B53" s="29"/>
      <c r="C53" s="29"/>
      <c r="D53" s="36" t="s">
        <v>143</v>
      </c>
      <c r="E53" s="37"/>
      <c r="F53" s="29"/>
      <c r="G53" s="29"/>
      <c r="H53" s="28">
        <f t="shared" si="1"/>
        <v>0</v>
      </c>
    </row>
    <row r="54" spans="2:7" ht="13.5" customHeight="1">
      <c r="B54" s="29"/>
      <c r="C54" s="29"/>
      <c r="D54" s="29" t="s">
        <v>144</v>
      </c>
      <c r="E54" s="37" t="s">
        <v>115</v>
      </c>
      <c r="F54" s="29"/>
      <c r="G54" s="29"/>
    </row>
    <row r="55" spans="2:7" ht="13.5" customHeight="1">
      <c r="B55" s="29"/>
      <c r="C55" s="29"/>
      <c r="D55" s="29" t="s">
        <v>145</v>
      </c>
      <c r="E55" s="37" t="s">
        <v>117</v>
      </c>
      <c r="F55" s="29"/>
      <c r="G55" s="29"/>
    </row>
    <row r="56" spans="2:7" ht="13.5" customHeight="1">
      <c r="B56" s="29"/>
      <c r="C56" s="29"/>
      <c r="D56" s="29"/>
      <c r="E56" s="37"/>
      <c r="F56" s="29"/>
      <c r="G56" s="29"/>
    </row>
    <row r="57" spans="2:7" ht="13.5" customHeight="1">
      <c r="B57" s="29"/>
      <c r="C57" s="29"/>
      <c r="D57" s="36" t="s">
        <v>33</v>
      </c>
      <c r="E57" s="37"/>
      <c r="F57" s="29"/>
      <c r="G57" s="29"/>
    </row>
    <row r="58" spans="2:8" ht="13.5" customHeight="1">
      <c r="B58" s="29"/>
      <c r="C58" s="29"/>
      <c r="D58" s="29" t="s">
        <v>146</v>
      </c>
      <c r="E58" s="38">
        <v>80000</v>
      </c>
      <c r="F58" s="39"/>
      <c r="G58" s="39">
        <v>25000</v>
      </c>
      <c r="H58" s="28">
        <f t="shared" si="1"/>
        <v>55000</v>
      </c>
    </row>
    <row r="59" spans="2:8" ht="13.5" customHeight="1">
      <c r="B59" s="29"/>
      <c r="C59" s="29"/>
      <c r="D59" s="29" t="s">
        <v>147</v>
      </c>
      <c r="E59" s="38">
        <v>150000</v>
      </c>
      <c r="F59" s="29">
        <v>10</v>
      </c>
      <c r="G59" s="29">
        <f>F59*$G$2</f>
        <v>50000</v>
      </c>
      <c r="H59" s="28">
        <f t="shared" si="1"/>
        <v>100000</v>
      </c>
    </row>
    <row r="60" spans="2:8" ht="13.5" customHeight="1">
      <c r="B60" s="29"/>
      <c r="C60" s="29"/>
      <c r="D60" s="29" t="s">
        <v>148</v>
      </c>
      <c r="E60" s="37">
        <v>50000</v>
      </c>
      <c r="F60" s="29">
        <v>3</v>
      </c>
      <c r="G60" s="29">
        <f>F60*$G$2</f>
        <v>15000</v>
      </c>
      <c r="H60" s="28">
        <f t="shared" si="1"/>
        <v>35000</v>
      </c>
    </row>
    <row r="61" spans="2:8" ht="13.5" customHeight="1">
      <c r="B61" s="29"/>
      <c r="C61" s="29"/>
      <c r="D61" s="29" t="s">
        <v>149</v>
      </c>
      <c r="E61" s="37">
        <v>100000</v>
      </c>
      <c r="F61" s="29">
        <v>9</v>
      </c>
      <c r="G61" s="29">
        <f>F61*$G$2</f>
        <v>45000</v>
      </c>
      <c r="H61" s="28">
        <f t="shared" si="1"/>
        <v>55000</v>
      </c>
    </row>
    <row r="62" spans="2:7" ht="13.5" customHeight="1">
      <c r="B62" s="29"/>
      <c r="C62" s="29"/>
      <c r="D62" s="29" t="s">
        <v>150</v>
      </c>
      <c r="E62" s="37" t="s">
        <v>117</v>
      </c>
      <c r="F62" s="29"/>
      <c r="G62" s="29">
        <f>F62*$G$2</f>
        <v>0</v>
      </c>
    </row>
    <row r="63" spans="2:7" ht="13.5" customHeight="1">
      <c r="B63" s="29"/>
      <c r="C63" s="29"/>
      <c r="D63" s="29"/>
      <c r="E63" s="37"/>
      <c r="F63" s="29"/>
      <c r="G63" s="29"/>
    </row>
    <row r="64" spans="2:7" ht="13.5" customHeight="1">
      <c r="B64" s="29"/>
      <c r="C64" s="29"/>
      <c r="D64" s="29"/>
      <c r="E64" s="37"/>
      <c r="F64" s="29"/>
      <c r="G64" s="29"/>
    </row>
    <row r="65" spans="2:7" ht="13.5" customHeight="1">
      <c r="B65" s="29"/>
      <c r="C65" s="29"/>
      <c r="D65" s="36"/>
      <c r="E65" s="37"/>
      <c r="F65" s="29"/>
      <c r="G65" s="29"/>
    </row>
    <row r="66" spans="2:7" ht="13.5" customHeight="1">
      <c r="B66" s="29"/>
      <c r="C66" s="29"/>
      <c r="D66" s="29"/>
      <c r="E66" s="37"/>
      <c r="F66" s="29"/>
      <c r="G66" s="29"/>
    </row>
    <row r="67" spans="2:7" ht="13.5" customHeight="1">
      <c r="B67" s="29"/>
      <c r="C67" s="29"/>
      <c r="D67" s="29"/>
      <c r="E67" s="37"/>
      <c r="F67" s="29"/>
      <c r="G67" s="29"/>
    </row>
    <row r="68" spans="2:7" ht="13.5" customHeight="1">
      <c r="B68" s="29"/>
      <c r="C68" s="29"/>
      <c r="D68" s="29"/>
      <c r="E68" s="37"/>
      <c r="F68" s="29"/>
      <c r="G68" s="29"/>
    </row>
    <row r="69" spans="2:7" ht="13.5" customHeight="1">
      <c r="B69" s="29"/>
      <c r="C69" s="29"/>
      <c r="D69" s="36" t="s">
        <v>151</v>
      </c>
      <c r="E69" s="37"/>
      <c r="F69" s="29"/>
      <c r="G69" s="29"/>
    </row>
    <row r="70" spans="2:8" ht="13.5" customHeight="1">
      <c r="B70" s="29"/>
      <c r="C70" s="29"/>
      <c r="D70" s="29" t="s">
        <v>152</v>
      </c>
      <c r="E70" s="38">
        <v>50000</v>
      </c>
      <c r="F70" s="29">
        <v>2</v>
      </c>
      <c r="G70" s="29">
        <f>F70*$G$2</f>
        <v>10000</v>
      </c>
      <c r="H70" s="28">
        <f t="shared" si="1"/>
        <v>40000</v>
      </c>
    </row>
    <row r="71" spans="2:7" ht="13.5" customHeight="1">
      <c r="B71" s="29"/>
      <c r="C71" s="29"/>
      <c r="D71" s="29"/>
      <c r="E71" s="29"/>
      <c r="F71" s="29"/>
      <c r="G71" s="29"/>
    </row>
    <row r="72" spans="2:7" ht="13.5" customHeight="1">
      <c r="B72" s="29"/>
      <c r="C72" s="29"/>
      <c r="D72" s="29"/>
      <c r="E72" s="29"/>
      <c r="F72" s="29"/>
      <c r="G72" s="29"/>
    </row>
    <row r="73" spans="2:7" ht="13.5" customHeight="1">
      <c r="B73" s="29"/>
      <c r="C73" s="29"/>
      <c r="D73" s="29"/>
      <c r="E73" s="29"/>
      <c r="F73" s="29"/>
      <c r="G73" s="29"/>
    </row>
    <row r="74" spans="2:7" ht="13.5" customHeight="1">
      <c r="B74" s="29"/>
      <c r="C74" s="29"/>
      <c r="D74" s="29"/>
      <c r="E74" s="29"/>
      <c r="F74" s="29"/>
      <c r="G74" s="29"/>
    </row>
    <row r="75" spans="2:7" ht="13.5" customHeight="1">
      <c r="B75" s="29"/>
      <c r="C75" s="29"/>
      <c r="D75" s="29"/>
      <c r="E75" s="29"/>
      <c r="F75" s="29"/>
      <c r="G75" s="29"/>
    </row>
    <row r="76" spans="2:7" ht="13.5" customHeight="1">
      <c r="B76" s="29"/>
      <c r="C76" s="29"/>
      <c r="D76" s="29"/>
      <c r="E76" s="29"/>
      <c r="F76" s="29"/>
      <c r="G76" s="29"/>
    </row>
    <row r="77" spans="2:7" ht="13.5" customHeight="1">
      <c r="B77" s="29"/>
      <c r="C77" s="29"/>
      <c r="D77" s="29"/>
      <c r="E77" s="29"/>
      <c r="F77" s="29"/>
      <c r="G77" s="29"/>
    </row>
    <row r="78" spans="2:7" ht="13.5" customHeight="1">
      <c r="B78" s="29"/>
      <c r="C78" s="29"/>
      <c r="D78" s="29"/>
      <c r="E78" s="29"/>
      <c r="F78" s="29"/>
      <c r="G78" s="29"/>
    </row>
    <row r="79" spans="2:7" ht="13.5" customHeight="1">
      <c r="B79" s="29"/>
      <c r="C79" s="29"/>
      <c r="D79" s="29"/>
      <c r="E79" s="29"/>
      <c r="F79" s="29"/>
      <c r="G79" s="29"/>
    </row>
    <row r="80" spans="2:7" ht="13.5" customHeight="1">
      <c r="B80" s="29"/>
      <c r="C80" s="29"/>
      <c r="D80" s="29"/>
      <c r="E80" s="29"/>
      <c r="F80" s="29"/>
      <c r="G80" s="29"/>
    </row>
    <row r="81" spans="2:7" ht="13.5" customHeight="1">
      <c r="B81" s="29"/>
      <c r="C81" s="29"/>
      <c r="D81" s="29"/>
      <c r="E81" s="29"/>
      <c r="F81" s="29"/>
      <c r="G81" s="29"/>
    </row>
    <row r="82" spans="2:7" ht="13.5" customHeight="1">
      <c r="B82" s="29"/>
      <c r="C82" s="29"/>
      <c r="D82" s="29"/>
      <c r="E82" s="29"/>
      <c r="F82" s="29"/>
      <c r="G82" s="29"/>
    </row>
    <row r="83" spans="2:7" ht="13.5" customHeight="1">
      <c r="B83" s="29"/>
      <c r="C83" s="29"/>
      <c r="D83" s="29"/>
      <c r="E83" s="29"/>
      <c r="F83" s="29"/>
      <c r="G83" s="29"/>
    </row>
    <row r="84" spans="2:7" ht="13.5" customHeight="1">
      <c r="B84" s="29"/>
      <c r="C84" s="29"/>
      <c r="D84" s="29"/>
      <c r="E84" s="29"/>
      <c r="F84" s="29"/>
      <c r="G84" s="29"/>
    </row>
    <row r="85" spans="2:7" ht="13.5" customHeight="1">
      <c r="B85" s="29"/>
      <c r="C85" s="29"/>
      <c r="D85" s="29"/>
      <c r="E85" s="29"/>
      <c r="F85" s="29"/>
      <c r="G85" s="29"/>
    </row>
    <row r="86" spans="2:7" ht="13.5" customHeight="1">
      <c r="B86" s="29"/>
      <c r="C86" s="29"/>
      <c r="D86" s="29"/>
      <c r="E86" s="29"/>
      <c r="F86" s="29"/>
      <c r="G86" s="29"/>
    </row>
    <row r="87" spans="2:7" ht="13.5" customHeight="1">
      <c r="B87" s="29"/>
      <c r="C87" s="29"/>
      <c r="D87" s="29"/>
      <c r="E87" s="29"/>
      <c r="F87" s="29"/>
      <c r="G87" s="29"/>
    </row>
    <row r="88" spans="2:7" ht="13.5" customHeight="1">
      <c r="B88" s="29"/>
      <c r="C88" s="29"/>
      <c r="D88" s="29"/>
      <c r="E88" s="29"/>
      <c r="F88" s="29"/>
      <c r="G88" s="29"/>
    </row>
    <row r="89" spans="2:7" ht="13.5" customHeight="1">
      <c r="B89" s="29"/>
      <c r="C89" s="29"/>
      <c r="D89" s="29"/>
      <c r="E89" s="29"/>
      <c r="F89" s="29"/>
      <c r="G89" s="29"/>
    </row>
    <row r="90" spans="2:7" ht="13.5" customHeight="1">
      <c r="B90" s="29"/>
      <c r="C90" s="29"/>
      <c r="D90" s="29"/>
      <c r="E90" s="29"/>
      <c r="F90" s="29"/>
      <c r="G90" s="29"/>
    </row>
    <row r="91" spans="2:7" ht="13.5" customHeight="1">
      <c r="B91" s="29"/>
      <c r="C91" s="29"/>
      <c r="D91" s="29"/>
      <c r="E91" s="29"/>
      <c r="F91" s="29"/>
      <c r="G91" s="29"/>
    </row>
    <row r="92" spans="2:7" ht="13.5" customHeight="1">
      <c r="B92" s="29"/>
      <c r="C92" s="29"/>
      <c r="D92" s="29"/>
      <c r="E92" s="29"/>
      <c r="F92" s="29"/>
      <c r="G92" s="29"/>
    </row>
    <row r="93" spans="2:7" ht="13.5" customHeight="1">
      <c r="B93" s="29"/>
      <c r="C93" s="29"/>
      <c r="D93" s="29"/>
      <c r="E93" s="29"/>
      <c r="F93" s="29"/>
      <c r="G93" s="29"/>
    </row>
    <row r="94" spans="2:7" ht="13.5" customHeight="1">
      <c r="B94" s="29"/>
      <c r="C94" s="29"/>
      <c r="D94" s="29"/>
      <c r="E94" s="29"/>
      <c r="F94" s="29"/>
      <c r="G94" s="29"/>
    </row>
    <row r="95" spans="2:7" ht="13.5" customHeight="1">
      <c r="B95" s="29"/>
      <c r="C95" s="29"/>
      <c r="D95" s="29"/>
      <c r="E95" s="29"/>
      <c r="F95" s="29"/>
      <c r="G95" s="29"/>
    </row>
    <row r="96" spans="2:7" ht="13.5" customHeight="1">
      <c r="B96" s="29"/>
      <c r="C96" s="29"/>
      <c r="D96" s="29"/>
      <c r="E96" s="29"/>
      <c r="F96" s="29"/>
      <c r="G96" s="29"/>
    </row>
    <row r="97" spans="2:7" ht="13.5" customHeight="1">
      <c r="B97" s="29"/>
      <c r="C97" s="29"/>
      <c r="D97" s="29"/>
      <c r="E97" s="29"/>
      <c r="F97" s="29"/>
      <c r="G97" s="29"/>
    </row>
    <row r="98" spans="2:7" ht="13.5" customHeight="1">
      <c r="B98" s="29"/>
      <c r="C98" s="29"/>
      <c r="D98" s="29"/>
      <c r="E98" s="29"/>
      <c r="F98" s="29"/>
      <c r="G98" s="29"/>
    </row>
    <row r="99" spans="2:7" ht="13.5" customHeight="1">
      <c r="B99" s="29"/>
      <c r="C99" s="29"/>
      <c r="D99" s="29"/>
      <c r="E99" s="29"/>
      <c r="F99" s="29"/>
      <c r="G99" s="29"/>
    </row>
    <row r="100" spans="2:7" ht="13.5" customHeight="1">
      <c r="B100" s="29"/>
      <c r="C100" s="29"/>
      <c r="D100" s="29"/>
      <c r="E100" s="29"/>
      <c r="F100" s="29"/>
      <c r="G100" s="29"/>
    </row>
    <row r="101" spans="2:7" ht="13.5" customHeight="1">
      <c r="B101" s="29"/>
      <c r="C101" s="29"/>
      <c r="D101" s="29"/>
      <c r="E101" s="29"/>
      <c r="F101" s="29"/>
      <c r="G101" s="29"/>
    </row>
    <row r="102" spans="2:7" ht="13.5" customHeight="1">
      <c r="B102" s="29"/>
      <c r="C102" s="29"/>
      <c r="D102" s="29"/>
      <c r="E102" s="29"/>
      <c r="F102" s="29"/>
      <c r="G102" s="29"/>
    </row>
    <row r="103" spans="2:7" ht="13.5" customHeight="1">
      <c r="B103" s="29"/>
      <c r="C103" s="29"/>
      <c r="D103" s="29"/>
      <c r="E103" s="29"/>
      <c r="F103" s="29"/>
      <c r="G103" s="29"/>
    </row>
    <row r="104" spans="2:7" ht="13.5" customHeight="1">
      <c r="B104" s="29"/>
      <c r="C104" s="29"/>
      <c r="D104" s="29"/>
      <c r="E104" s="29"/>
      <c r="F104" s="29"/>
      <c r="G104" s="29"/>
    </row>
    <row r="105" spans="2:7" ht="13.5" customHeight="1">
      <c r="B105" s="29"/>
      <c r="C105" s="29"/>
      <c r="D105" s="29"/>
      <c r="E105" s="29"/>
      <c r="F105" s="29"/>
      <c r="G105" s="29"/>
    </row>
    <row r="106" spans="2:7" ht="13.5" customHeight="1">
      <c r="B106" s="29"/>
      <c r="C106" s="29"/>
      <c r="D106" s="29"/>
      <c r="E106" s="29"/>
      <c r="F106" s="29"/>
      <c r="G106" s="29"/>
    </row>
    <row r="107" spans="2:7" ht="13.5" customHeight="1">
      <c r="B107" s="29"/>
      <c r="C107" s="29"/>
      <c r="D107" s="29"/>
      <c r="E107" s="29"/>
      <c r="F107" s="29"/>
      <c r="G107" s="29"/>
    </row>
    <row r="108" spans="2:7" ht="13.5" customHeight="1">
      <c r="B108" s="29"/>
      <c r="C108" s="29"/>
      <c r="D108" s="29"/>
      <c r="E108" s="29"/>
      <c r="F108" s="29"/>
      <c r="G108" s="29"/>
    </row>
    <row r="109" spans="2:7" ht="13.5" customHeight="1">
      <c r="B109" s="29"/>
      <c r="C109" s="29"/>
      <c r="D109" s="29"/>
      <c r="E109" s="29"/>
      <c r="F109" s="29"/>
      <c r="G109" s="29"/>
    </row>
    <row r="110" spans="2:7" ht="13.5" customHeight="1">
      <c r="B110" s="29"/>
      <c r="C110" s="29"/>
      <c r="D110" s="29"/>
      <c r="E110" s="29"/>
      <c r="F110" s="29"/>
      <c r="G110" s="29"/>
    </row>
    <row r="111" spans="2:7" ht="13.5" customHeight="1">
      <c r="B111" s="29"/>
      <c r="C111" s="29"/>
      <c r="D111" s="29"/>
      <c r="E111" s="29"/>
      <c r="F111" s="29"/>
      <c r="G111" s="29"/>
    </row>
    <row r="112" spans="2:7" ht="13.5" customHeight="1">
      <c r="B112" s="29"/>
      <c r="C112" s="29"/>
      <c r="D112" s="29"/>
      <c r="E112" s="29"/>
      <c r="F112" s="29"/>
      <c r="G112" s="29"/>
    </row>
    <row r="113" spans="2:7" ht="13.5" customHeight="1">
      <c r="B113" s="29"/>
      <c r="C113" s="29"/>
      <c r="D113" s="29"/>
      <c r="E113" s="29"/>
      <c r="F113" s="29"/>
      <c r="G113" s="29"/>
    </row>
    <row r="114" spans="2:7" ht="13.5" customHeight="1">
      <c r="B114" s="29"/>
      <c r="C114" s="29"/>
      <c r="D114" s="29"/>
      <c r="E114" s="29"/>
      <c r="F114" s="29"/>
      <c r="G114" s="29"/>
    </row>
    <row r="115" spans="2:7" ht="13.5" customHeight="1">
      <c r="B115" s="29"/>
      <c r="C115" s="29"/>
      <c r="D115" s="29"/>
      <c r="E115" s="29"/>
      <c r="F115" s="29"/>
      <c r="G115" s="29"/>
    </row>
    <row r="116" spans="2:7" ht="13.5" customHeight="1">
      <c r="B116" s="29"/>
      <c r="C116" s="29"/>
      <c r="D116" s="29"/>
      <c r="E116" s="29"/>
      <c r="F116" s="29"/>
      <c r="G116" s="29"/>
    </row>
    <row r="117" spans="2:7" ht="13.5" customHeight="1">
      <c r="B117" s="29"/>
      <c r="C117" s="29"/>
      <c r="D117" s="29"/>
      <c r="E117" s="29"/>
      <c r="F117" s="29"/>
      <c r="G117" s="29"/>
    </row>
    <row r="118" spans="2:7" ht="13.5" customHeight="1">
      <c r="B118" s="29"/>
      <c r="C118" s="29"/>
      <c r="D118" s="29"/>
      <c r="E118" s="29"/>
      <c r="F118" s="29"/>
      <c r="G118" s="29"/>
    </row>
    <row r="119" spans="2:7" ht="13.5" customHeight="1">
      <c r="B119" s="29"/>
      <c r="C119" s="29"/>
      <c r="D119" s="29"/>
      <c r="E119" s="29"/>
      <c r="F119" s="29"/>
      <c r="G119" s="29"/>
    </row>
    <row r="120" spans="2:7" ht="13.5" customHeight="1">
      <c r="B120" s="29"/>
      <c r="C120" s="29"/>
      <c r="D120" s="29"/>
      <c r="E120" s="29"/>
      <c r="F120" s="29"/>
      <c r="G120" s="29"/>
    </row>
    <row r="121" spans="2:7" ht="13.5" customHeight="1">
      <c r="B121" s="29"/>
      <c r="C121" s="29"/>
      <c r="D121" s="29"/>
      <c r="E121" s="29"/>
      <c r="F121" s="29"/>
      <c r="G121" s="29"/>
    </row>
    <row r="122" spans="2:7" ht="13.5" customHeight="1">
      <c r="B122" s="29"/>
      <c r="C122" s="29"/>
      <c r="D122" s="29"/>
      <c r="E122" s="29"/>
      <c r="F122" s="29"/>
      <c r="G122" s="29"/>
    </row>
    <row r="123" spans="2:7" ht="13.5" customHeight="1">
      <c r="B123" s="29"/>
      <c r="C123" s="29"/>
      <c r="D123" s="29"/>
      <c r="E123" s="29"/>
      <c r="F123" s="29"/>
      <c r="G123" s="29"/>
    </row>
    <row r="124" spans="2:7" ht="13.5" customHeight="1">
      <c r="B124" s="29"/>
      <c r="C124" s="29"/>
      <c r="D124" s="29"/>
      <c r="E124" s="29"/>
      <c r="F124" s="29"/>
      <c r="G124" s="29"/>
    </row>
    <row r="125" spans="2:7" ht="13.5" customHeight="1">
      <c r="B125" s="29"/>
      <c r="C125" s="29"/>
      <c r="D125" s="29"/>
      <c r="E125" s="29"/>
      <c r="F125" s="29"/>
      <c r="G125" s="29"/>
    </row>
    <row r="126" spans="2:7" ht="13.5" customHeight="1">
      <c r="B126" s="29"/>
      <c r="C126" s="29"/>
      <c r="D126" s="29"/>
      <c r="E126" s="29"/>
      <c r="F126" s="29"/>
      <c r="G126" s="29"/>
    </row>
    <row r="127" spans="2:7" ht="13.5" customHeight="1">
      <c r="B127" s="29"/>
      <c r="C127" s="29"/>
      <c r="D127" s="29"/>
      <c r="E127" s="29"/>
      <c r="F127" s="29"/>
      <c r="G127" s="29"/>
    </row>
    <row r="128" spans="2:7" ht="13.5" customHeight="1">
      <c r="B128" s="29"/>
      <c r="C128" s="29"/>
      <c r="D128" s="29"/>
      <c r="E128" s="29"/>
      <c r="F128" s="29"/>
      <c r="G128" s="29"/>
    </row>
    <row r="129" spans="2:7" ht="13.5" customHeight="1">
      <c r="B129" s="29"/>
      <c r="C129" s="29"/>
      <c r="D129" s="29"/>
      <c r="E129" s="29"/>
      <c r="F129" s="29"/>
      <c r="G129" s="29"/>
    </row>
    <row r="130" spans="2:7" ht="13.5" customHeight="1">
      <c r="B130" s="29"/>
      <c r="C130" s="29"/>
      <c r="D130" s="29"/>
      <c r="E130" s="29"/>
      <c r="F130" s="29"/>
      <c r="G130" s="29"/>
    </row>
    <row r="131" spans="2:7" ht="13.5" customHeight="1">
      <c r="B131" s="29"/>
      <c r="C131" s="29"/>
      <c r="D131" s="29"/>
      <c r="E131" s="29"/>
      <c r="F131" s="29"/>
      <c r="G131" s="29"/>
    </row>
    <row r="132" spans="2:7" ht="13.5" customHeight="1">
      <c r="B132" s="29"/>
      <c r="C132" s="29"/>
      <c r="D132" s="29"/>
      <c r="E132" s="29"/>
      <c r="F132" s="29"/>
      <c r="G132" s="29"/>
    </row>
    <row r="133" spans="2:7" ht="13.5" customHeight="1">
      <c r="B133" s="29"/>
      <c r="C133" s="29"/>
      <c r="D133" s="29"/>
      <c r="E133" s="29"/>
      <c r="F133" s="29"/>
      <c r="G133" s="29"/>
    </row>
    <row r="134" spans="2:7" ht="13.5" customHeight="1">
      <c r="B134" s="29"/>
      <c r="C134" s="29"/>
      <c r="D134" s="29"/>
      <c r="E134" s="29"/>
      <c r="F134" s="29"/>
      <c r="G134" s="29"/>
    </row>
    <row r="135" spans="2:7" ht="13.5" customHeight="1">
      <c r="B135" s="29"/>
      <c r="C135" s="29"/>
      <c r="D135" s="29"/>
      <c r="E135" s="29"/>
      <c r="F135" s="29"/>
      <c r="G135" s="29"/>
    </row>
    <row r="136" spans="2:7" ht="13.5" customHeight="1">
      <c r="B136" s="29"/>
      <c r="C136" s="29"/>
      <c r="D136" s="29"/>
      <c r="E136" s="29"/>
      <c r="F136" s="29"/>
      <c r="G136" s="29"/>
    </row>
    <row r="137" spans="2:7" ht="13.5" customHeight="1">
      <c r="B137" s="29"/>
      <c r="C137" s="29"/>
      <c r="D137" s="29"/>
      <c r="E137" s="29"/>
      <c r="F137" s="29"/>
      <c r="G137" s="29"/>
    </row>
    <row r="138" spans="2:7" ht="13.5" customHeight="1">
      <c r="B138" s="29"/>
      <c r="C138" s="29"/>
      <c r="D138" s="29"/>
      <c r="E138" s="29"/>
      <c r="F138" s="29"/>
      <c r="G138" s="29"/>
    </row>
    <row r="139" spans="2:7" ht="13.5" customHeight="1">
      <c r="B139" s="29"/>
      <c r="C139" s="29"/>
      <c r="D139" s="29"/>
      <c r="E139" s="29"/>
      <c r="F139" s="29"/>
      <c r="G139" s="29"/>
    </row>
    <row r="140" spans="2:7" ht="13.5" customHeight="1">
      <c r="B140" s="29"/>
      <c r="C140" s="29"/>
      <c r="D140" s="29"/>
      <c r="E140" s="29"/>
      <c r="F140" s="29"/>
      <c r="G140" s="29"/>
    </row>
    <row r="141" spans="2:7" ht="13.5" customHeight="1">
      <c r="B141" s="29"/>
      <c r="C141" s="29"/>
      <c r="D141" s="29"/>
      <c r="E141" s="29"/>
      <c r="F141" s="29"/>
      <c r="G141" s="29"/>
    </row>
    <row r="142" spans="2:7" ht="13.5" customHeight="1">
      <c r="B142" s="29"/>
      <c r="C142" s="29"/>
      <c r="D142" s="29"/>
      <c r="E142" s="29"/>
      <c r="F142" s="29"/>
      <c r="G142" s="29"/>
    </row>
    <row r="143" spans="2:7" ht="13.5" customHeight="1">
      <c r="B143" s="29"/>
      <c r="C143" s="29"/>
      <c r="D143" s="29"/>
      <c r="E143" s="29"/>
      <c r="F143" s="29"/>
      <c r="G143" s="29"/>
    </row>
    <row r="144" spans="2:7" ht="13.5" customHeight="1">
      <c r="B144" s="29"/>
      <c r="C144" s="29"/>
      <c r="D144" s="29"/>
      <c r="E144" s="29"/>
      <c r="F144" s="29"/>
      <c r="G144" s="29"/>
    </row>
    <row r="145" spans="2:7" ht="13.5" customHeight="1">
      <c r="B145" s="29"/>
      <c r="C145" s="29"/>
      <c r="D145" s="29"/>
      <c r="E145" s="29"/>
      <c r="F145" s="29"/>
      <c r="G145" s="29"/>
    </row>
    <row r="146" spans="2:7" ht="13.5" customHeight="1">
      <c r="B146" s="29"/>
      <c r="C146" s="29"/>
      <c r="D146" s="29"/>
      <c r="E146" s="29"/>
      <c r="F146" s="29"/>
      <c r="G146" s="29"/>
    </row>
    <row r="147" spans="2:7" ht="13.5" customHeight="1">
      <c r="B147" s="29"/>
      <c r="C147" s="29"/>
      <c r="D147" s="29"/>
      <c r="E147" s="29"/>
      <c r="F147" s="29"/>
      <c r="G147" s="29"/>
    </row>
    <row r="148" spans="2:7" ht="13.5" customHeight="1">
      <c r="B148" s="29"/>
      <c r="C148" s="29"/>
      <c r="D148" s="29"/>
      <c r="E148" s="29"/>
      <c r="F148" s="29"/>
      <c r="G148" s="29"/>
    </row>
    <row r="149" spans="2:7" ht="13.5" customHeight="1">
      <c r="B149" s="29"/>
      <c r="C149" s="29"/>
      <c r="D149" s="29"/>
      <c r="E149" s="29"/>
      <c r="F149" s="29"/>
      <c r="G149" s="29"/>
    </row>
    <row r="150" spans="2:7" ht="13.5" customHeight="1">
      <c r="B150" s="29"/>
      <c r="C150" s="29"/>
      <c r="D150" s="29"/>
      <c r="E150" s="29"/>
      <c r="F150" s="29"/>
      <c r="G150" s="29"/>
    </row>
    <row r="151" spans="2:7" ht="13.5" customHeight="1">
      <c r="B151" s="29"/>
      <c r="C151" s="29"/>
      <c r="D151" s="29"/>
      <c r="E151" s="29"/>
      <c r="F151" s="29"/>
      <c r="G151" s="29"/>
    </row>
    <row r="152" spans="2:7" ht="13.5" customHeight="1">
      <c r="B152" s="29"/>
      <c r="C152" s="29"/>
      <c r="D152" s="29"/>
      <c r="E152" s="29"/>
      <c r="F152" s="29"/>
      <c r="G152" s="29"/>
    </row>
    <row r="153" spans="2:7" ht="13.5" customHeight="1">
      <c r="B153" s="29"/>
      <c r="C153" s="29"/>
      <c r="D153" s="29"/>
      <c r="E153" s="29"/>
      <c r="F153" s="29"/>
      <c r="G153" s="29"/>
    </row>
    <row r="154" spans="2:7" ht="13.5" customHeight="1">
      <c r="B154" s="29"/>
      <c r="C154" s="29"/>
      <c r="D154" s="29"/>
      <c r="E154" s="29"/>
      <c r="F154" s="29"/>
      <c r="G154" s="29"/>
    </row>
    <row r="155" spans="2:7" ht="13.5" customHeight="1">
      <c r="B155" s="29"/>
      <c r="C155" s="29"/>
      <c r="D155" s="29"/>
      <c r="E155" s="29"/>
      <c r="F155" s="29"/>
      <c r="G155" s="29"/>
    </row>
    <row r="156" spans="2:7" ht="13.5" customHeight="1">
      <c r="B156" s="29"/>
      <c r="C156" s="29"/>
      <c r="D156" s="29"/>
      <c r="E156" s="29"/>
      <c r="F156" s="29"/>
      <c r="G156" s="29"/>
    </row>
    <row r="157" spans="2:7" ht="13.5" customHeight="1">
      <c r="B157" s="29"/>
      <c r="C157" s="29"/>
      <c r="D157" s="29"/>
      <c r="E157" s="29"/>
      <c r="F157" s="29"/>
      <c r="G157" s="29"/>
    </row>
    <row r="158" spans="2:7" ht="13.5" customHeight="1">
      <c r="B158" s="29"/>
      <c r="C158" s="29"/>
      <c r="D158" s="29"/>
      <c r="E158" s="29"/>
      <c r="F158" s="29"/>
      <c r="G158" s="29"/>
    </row>
    <row r="159" spans="2:7" ht="13.5" customHeight="1">
      <c r="B159" s="29"/>
      <c r="C159" s="29"/>
      <c r="D159" s="29"/>
      <c r="E159" s="29"/>
      <c r="F159" s="29"/>
      <c r="G159" s="29"/>
    </row>
    <row r="160" spans="2:7" ht="13.5" customHeight="1">
      <c r="B160" s="29"/>
      <c r="C160" s="29"/>
      <c r="D160" s="29"/>
      <c r="E160" s="29"/>
      <c r="F160" s="29"/>
      <c r="G160" s="29"/>
    </row>
    <row r="161" spans="2:7" ht="13.5" customHeight="1">
      <c r="B161" s="29"/>
      <c r="C161" s="29"/>
      <c r="D161" s="29"/>
      <c r="E161" s="29"/>
      <c r="F161" s="29"/>
      <c r="G161" s="29"/>
    </row>
    <row r="162" spans="2:7" ht="13.5" customHeight="1">
      <c r="B162" s="29"/>
      <c r="C162" s="29"/>
      <c r="D162" s="29"/>
      <c r="E162" s="29"/>
      <c r="F162" s="29"/>
      <c r="G162" s="29"/>
    </row>
    <row r="163" spans="2:7" ht="13.5" customHeight="1">
      <c r="B163" s="29"/>
      <c r="C163" s="29"/>
      <c r="D163" s="29"/>
      <c r="E163" s="29"/>
      <c r="F163" s="29"/>
      <c r="G163" s="29"/>
    </row>
    <row r="164" spans="2:7" ht="13.5" customHeight="1">
      <c r="B164" s="29"/>
      <c r="C164" s="29"/>
      <c r="D164" s="29"/>
      <c r="E164" s="29"/>
      <c r="F164" s="29"/>
      <c r="G164" s="29"/>
    </row>
    <row r="165" spans="2:7" ht="13.5" customHeight="1">
      <c r="B165" s="29"/>
      <c r="C165" s="29"/>
      <c r="D165" s="29"/>
      <c r="E165" s="29"/>
      <c r="F165" s="29"/>
      <c r="G165" s="29"/>
    </row>
    <row r="166" spans="2:7" ht="13.5" customHeight="1">
      <c r="B166" s="29"/>
      <c r="C166" s="29"/>
      <c r="D166" s="29"/>
      <c r="E166" s="29"/>
      <c r="F166" s="29"/>
      <c r="G166" s="29"/>
    </row>
    <row r="167" spans="2:7" ht="13.5" customHeight="1">
      <c r="B167" s="29"/>
      <c r="C167" s="29"/>
      <c r="D167" s="29"/>
      <c r="E167" s="29"/>
      <c r="F167" s="29"/>
      <c r="G167" s="29"/>
    </row>
    <row r="168" spans="2:7" ht="13.5" customHeight="1">
      <c r="B168" s="29"/>
      <c r="C168" s="29"/>
      <c r="D168" s="29"/>
      <c r="E168" s="29"/>
      <c r="F168" s="29"/>
      <c r="G168" s="29"/>
    </row>
    <row r="169" spans="2:7" ht="13.5" customHeight="1">
      <c r="B169" s="29"/>
      <c r="C169" s="29"/>
      <c r="D169" s="29"/>
      <c r="E169" s="29"/>
      <c r="F169" s="29"/>
      <c r="G169" s="29"/>
    </row>
    <row r="170" spans="2:7" ht="13.5" customHeight="1">
      <c r="B170" s="29"/>
      <c r="C170" s="29"/>
      <c r="D170" s="29"/>
      <c r="E170" s="29"/>
      <c r="F170" s="29"/>
      <c r="G170" s="29"/>
    </row>
    <row r="171" spans="2:7" ht="13.5" customHeight="1">
      <c r="B171" s="29"/>
      <c r="C171" s="29"/>
      <c r="D171" s="29"/>
      <c r="E171" s="29"/>
      <c r="F171" s="29"/>
      <c r="G171" s="29"/>
    </row>
    <row r="172" spans="2:7" ht="13.5" customHeight="1">
      <c r="B172" s="29"/>
      <c r="C172" s="29"/>
      <c r="D172" s="29"/>
      <c r="E172" s="29"/>
      <c r="F172" s="29"/>
      <c r="G172" s="29"/>
    </row>
    <row r="173" spans="2:7" ht="13.5" customHeight="1">
      <c r="B173" s="29"/>
      <c r="C173" s="29"/>
      <c r="D173" s="29"/>
      <c r="E173" s="29"/>
      <c r="F173" s="29"/>
      <c r="G173" s="29"/>
    </row>
    <row r="174" spans="2:7" ht="13.5" customHeight="1">
      <c r="B174" s="29"/>
      <c r="C174" s="29"/>
      <c r="D174" s="29"/>
      <c r="E174" s="29"/>
      <c r="F174" s="29"/>
      <c r="G174" s="29"/>
    </row>
    <row r="175" spans="2:7" ht="13.5" customHeight="1">
      <c r="B175" s="29"/>
      <c r="C175" s="29"/>
      <c r="D175" s="29"/>
      <c r="E175" s="29"/>
      <c r="F175" s="29"/>
      <c r="G175" s="29"/>
    </row>
    <row r="176" spans="2:7" ht="13.5" customHeight="1">
      <c r="B176" s="29"/>
      <c r="C176" s="29"/>
      <c r="D176" s="29"/>
      <c r="E176" s="29"/>
      <c r="F176" s="29"/>
      <c r="G176" s="29"/>
    </row>
    <row r="177" spans="2:7" ht="13.5" customHeight="1">
      <c r="B177" s="29"/>
      <c r="C177" s="29"/>
      <c r="D177" s="29"/>
      <c r="E177" s="29"/>
      <c r="F177" s="29"/>
      <c r="G177" s="29"/>
    </row>
    <row r="178" spans="2:7" ht="13.5" customHeight="1">
      <c r="B178" s="29"/>
      <c r="C178" s="29"/>
      <c r="D178" s="29"/>
      <c r="E178" s="29"/>
      <c r="F178" s="29"/>
      <c r="G178" s="29"/>
    </row>
    <row r="179" spans="2:7" ht="13.5" customHeight="1">
      <c r="B179" s="29"/>
      <c r="C179" s="29"/>
      <c r="D179" s="29"/>
      <c r="E179" s="29"/>
      <c r="F179" s="29"/>
      <c r="G179" s="29"/>
    </row>
    <row r="180" spans="2:7" ht="13.5" customHeight="1">
      <c r="B180" s="29"/>
      <c r="C180" s="29"/>
      <c r="D180" s="29"/>
      <c r="E180" s="29"/>
      <c r="F180" s="29"/>
      <c r="G180" s="29"/>
    </row>
    <row r="181" spans="2:7" ht="13.5" customHeight="1">
      <c r="B181" s="29"/>
      <c r="C181" s="29"/>
      <c r="D181" s="29"/>
      <c r="E181" s="29"/>
      <c r="F181" s="29"/>
      <c r="G181" s="29"/>
    </row>
    <row r="182" spans="2:7" ht="13.5" customHeight="1">
      <c r="B182" s="29"/>
      <c r="C182" s="29"/>
      <c r="D182" s="29"/>
      <c r="E182" s="29"/>
      <c r="F182" s="29"/>
      <c r="G182" s="29"/>
    </row>
    <row r="183" spans="2:7" ht="13.5" customHeight="1">
      <c r="B183" s="29"/>
      <c r="C183" s="29"/>
      <c r="D183" s="29"/>
      <c r="E183" s="29"/>
      <c r="F183" s="29"/>
      <c r="G183" s="29"/>
    </row>
    <row r="184" spans="2:7" ht="13.5" customHeight="1">
      <c r="B184" s="29"/>
      <c r="C184" s="29"/>
      <c r="D184" s="29"/>
      <c r="E184" s="29"/>
      <c r="F184" s="29"/>
      <c r="G184" s="29"/>
    </row>
    <row r="185" spans="2:7" ht="13.5" customHeight="1">
      <c r="B185" s="29"/>
      <c r="C185" s="29"/>
      <c r="D185" s="29"/>
      <c r="E185" s="29"/>
      <c r="F185" s="29"/>
      <c r="G185" s="29"/>
    </row>
    <row r="186" spans="2:7" ht="13.5" customHeight="1">
      <c r="B186" s="29"/>
      <c r="C186" s="29"/>
      <c r="D186" s="29"/>
      <c r="E186" s="29"/>
      <c r="F186" s="29"/>
      <c r="G186" s="29"/>
    </row>
    <row r="187" spans="2:7" ht="13.5" customHeight="1">
      <c r="B187" s="29"/>
      <c r="C187" s="29"/>
      <c r="D187" s="29"/>
      <c r="E187" s="29"/>
      <c r="F187" s="29"/>
      <c r="G187" s="29"/>
    </row>
    <row r="188" spans="2:7" ht="13.5" customHeight="1">
      <c r="B188" s="29"/>
      <c r="C188" s="29"/>
      <c r="D188" s="29"/>
      <c r="E188" s="29"/>
      <c r="F188" s="29"/>
      <c r="G188" s="29"/>
    </row>
    <row r="189" spans="2:7" ht="13.5" customHeight="1">
      <c r="B189" s="29"/>
      <c r="C189" s="29"/>
      <c r="D189" s="29"/>
      <c r="E189" s="29"/>
      <c r="F189" s="29"/>
      <c r="G189" s="29"/>
    </row>
    <row r="190" spans="2:7" ht="13.5" customHeight="1">
      <c r="B190" s="29"/>
      <c r="C190" s="29"/>
      <c r="D190" s="29"/>
      <c r="E190" s="29"/>
      <c r="F190" s="29"/>
      <c r="G190" s="29"/>
    </row>
    <row r="191" spans="2:7" ht="13.5" customHeight="1">
      <c r="B191" s="29"/>
      <c r="C191" s="29"/>
      <c r="D191" s="29"/>
      <c r="E191" s="29"/>
      <c r="F191" s="29"/>
      <c r="G191" s="29"/>
    </row>
    <row r="192" spans="2:7" ht="13.5" customHeight="1">
      <c r="B192" s="29"/>
      <c r="C192" s="29"/>
      <c r="D192" s="29"/>
      <c r="E192" s="29"/>
      <c r="F192" s="29"/>
      <c r="G192" s="29"/>
    </row>
    <row r="193" spans="2:7" ht="13.5" customHeight="1">
      <c r="B193" s="29"/>
      <c r="C193" s="29"/>
      <c r="D193" s="29"/>
      <c r="E193" s="29"/>
      <c r="F193" s="29"/>
      <c r="G193" s="29"/>
    </row>
    <row r="194" spans="2:7" ht="13.5" customHeight="1">
      <c r="B194" s="29"/>
      <c r="C194" s="29"/>
      <c r="D194" s="29"/>
      <c r="E194" s="29"/>
      <c r="F194" s="29"/>
      <c r="G194" s="29"/>
    </row>
    <row r="195" spans="2:7" ht="13.5" customHeight="1">
      <c r="B195" s="29"/>
      <c r="C195" s="29"/>
      <c r="D195" s="29"/>
      <c r="E195" s="29"/>
      <c r="F195" s="29"/>
      <c r="G195" s="29"/>
    </row>
    <row r="196" spans="2:7" ht="13.5" customHeight="1">
      <c r="B196" s="29"/>
      <c r="C196" s="29"/>
      <c r="D196" s="29"/>
      <c r="E196" s="29"/>
      <c r="F196" s="29"/>
      <c r="G196" s="29"/>
    </row>
    <row r="197" spans="2:7" ht="13.5" customHeight="1">
      <c r="B197" s="29"/>
      <c r="C197" s="29"/>
      <c r="D197" s="29"/>
      <c r="E197" s="29"/>
      <c r="F197" s="29"/>
      <c r="G197" s="29"/>
    </row>
    <row r="198" spans="2:7" ht="13.5" customHeight="1">
      <c r="B198" s="29"/>
      <c r="C198" s="29"/>
      <c r="D198" s="29"/>
      <c r="E198" s="29"/>
      <c r="F198" s="29"/>
      <c r="G198" s="29"/>
    </row>
    <row r="199" spans="2:7" ht="13.5" customHeight="1">
      <c r="B199" s="29"/>
      <c r="C199" s="29"/>
      <c r="D199" s="29"/>
      <c r="E199" s="29"/>
      <c r="F199" s="29"/>
      <c r="G199" s="29"/>
    </row>
    <row r="200" spans="2:7" ht="13.5" customHeight="1">
      <c r="B200" s="29"/>
      <c r="C200" s="29"/>
      <c r="D200" s="29"/>
      <c r="E200" s="29"/>
      <c r="F200" s="29"/>
      <c r="G200" s="29"/>
    </row>
    <row r="201" spans="2:7" ht="13.5" customHeight="1">
      <c r="B201" s="29"/>
      <c r="C201" s="29"/>
      <c r="D201" s="29"/>
      <c r="E201" s="29"/>
      <c r="F201" s="29"/>
      <c r="G201" s="29"/>
    </row>
    <row r="202" spans="2:7" ht="13.5" customHeight="1">
      <c r="B202" s="29"/>
      <c r="C202" s="29"/>
      <c r="D202" s="29"/>
      <c r="E202" s="29"/>
      <c r="F202" s="29"/>
      <c r="G202" s="29"/>
    </row>
    <row r="203" spans="2:7" ht="13.5" customHeight="1">
      <c r="B203" s="29"/>
      <c r="C203" s="29"/>
      <c r="D203" s="29"/>
      <c r="E203" s="29"/>
      <c r="F203" s="29"/>
      <c r="G203" s="29"/>
    </row>
    <row r="204" spans="2:7" ht="13.5" customHeight="1">
      <c r="B204" s="29"/>
      <c r="C204" s="29"/>
      <c r="D204" s="29"/>
      <c r="E204" s="29"/>
      <c r="F204" s="29"/>
      <c r="G204" s="29"/>
    </row>
    <row r="205" spans="2:7" ht="13.5" customHeight="1">
      <c r="B205" s="29"/>
      <c r="C205" s="29"/>
      <c r="D205" s="29"/>
      <c r="E205" s="29"/>
      <c r="F205" s="29"/>
      <c r="G205" s="29"/>
    </row>
    <row r="206" spans="2:7" ht="13.5" customHeight="1">
      <c r="B206" s="29"/>
      <c r="C206" s="29"/>
      <c r="D206" s="29"/>
      <c r="E206" s="29"/>
      <c r="F206" s="29"/>
      <c r="G206" s="29"/>
    </row>
    <row r="207" spans="2:7" ht="13.5" customHeight="1">
      <c r="B207" s="29"/>
      <c r="C207" s="29"/>
      <c r="D207" s="29"/>
      <c r="E207" s="29"/>
      <c r="F207" s="29"/>
      <c r="G207" s="29"/>
    </row>
    <row r="208" spans="2:7" ht="13.5" customHeight="1">
      <c r="B208" s="29"/>
      <c r="C208" s="29"/>
      <c r="D208" s="29"/>
      <c r="E208" s="29"/>
      <c r="F208" s="29"/>
      <c r="G208" s="29"/>
    </row>
    <row r="209" spans="2:7" ht="13.5" customHeight="1">
      <c r="B209" s="29"/>
      <c r="C209" s="29"/>
      <c r="D209" s="29"/>
      <c r="E209" s="29"/>
      <c r="F209" s="29"/>
      <c r="G209" s="29"/>
    </row>
    <row r="210" spans="2:7" ht="13.5" customHeight="1">
      <c r="B210" s="29"/>
      <c r="C210" s="29"/>
      <c r="D210" s="29"/>
      <c r="E210" s="29"/>
      <c r="F210" s="29"/>
      <c r="G210" s="29"/>
    </row>
    <row r="211" spans="2:7" ht="13.5" customHeight="1">
      <c r="B211" s="29"/>
      <c r="C211" s="29"/>
      <c r="D211" s="29"/>
      <c r="E211" s="29"/>
      <c r="F211" s="29"/>
      <c r="G211" s="29"/>
    </row>
    <row r="212" spans="2:7" ht="13.5" customHeight="1">
      <c r="B212" s="29"/>
      <c r="C212" s="29"/>
      <c r="D212" s="29"/>
      <c r="E212" s="29"/>
      <c r="F212" s="29"/>
      <c r="G212" s="29"/>
    </row>
    <row r="213" spans="2:7" ht="13.5" customHeight="1">
      <c r="B213" s="29"/>
      <c r="C213" s="29"/>
      <c r="D213" s="29"/>
      <c r="E213" s="29"/>
      <c r="F213" s="29"/>
      <c r="G213" s="29"/>
    </row>
    <row r="214" spans="2:7" ht="13.5" customHeight="1">
      <c r="B214" s="29"/>
      <c r="C214" s="29"/>
      <c r="D214" s="29"/>
      <c r="E214" s="29"/>
      <c r="F214" s="29"/>
      <c r="G214" s="29"/>
    </row>
    <row r="215" spans="2:7" ht="13.5" customHeight="1">
      <c r="B215" s="29"/>
      <c r="C215" s="29"/>
      <c r="D215" s="29"/>
      <c r="E215" s="29"/>
      <c r="F215" s="29"/>
      <c r="G215" s="29"/>
    </row>
    <row r="216" spans="2:7" ht="13.5" customHeight="1">
      <c r="B216" s="29"/>
      <c r="C216" s="29"/>
      <c r="D216" s="29"/>
      <c r="E216" s="29"/>
      <c r="F216" s="29"/>
      <c r="G216" s="29"/>
    </row>
    <row r="217" spans="2:7" ht="13.5" customHeight="1">
      <c r="B217" s="29"/>
      <c r="C217" s="29"/>
      <c r="D217" s="29"/>
      <c r="E217" s="29"/>
      <c r="F217" s="29"/>
      <c r="G217" s="29"/>
    </row>
    <row r="218" spans="2:7" ht="13.5" customHeight="1">
      <c r="B218" s="29"/>
      <c r="C218" s="29"/>
      <c r="D218" s="29"/>
      <c r="E218" s="29"/>
      <c r="F218" s="29"/>
      <c r="G218" s="29"/>
    </row>
    <row r="219" spans="2:7" ht="13.5" customHeight="1">
      <c r="B219" s="29"/>
      <c r="C219" s="29"/>
      <c r="D219" s="29"/>
      <c r="E219" s="29"/>
      <c r="F219" s="29"/>
      <c r="G219" s="29"/>
    </row>
    <row r="220" spans="2:7" ht="13.5" customHeight="1">
      <c r="B220" s="29"/>
      <c r="C220" s="29"/>
      <c r="D220" s="29"/>
      <c r="E220" s="29"/>
      <c r="F220" s="29"/>
      <c r="G220" s="29"/>
    </row>
    <row r="221" spans="2:7" ht="13.5" customHeight="1">
      <c r="B221" s="29"/>
      <c r="C221" s="29"/>
      <c r="D221" s="29"/>
      <c r="E221" s="29"/>
      <c r="F221" s="29"/>
      <c r="G221" s="29"/>
    </row>
    <row r="222" spans="2:7" ht="13.5" customHeight="1">
      <c r="B222" s="29"/>
      <c r="C222" s="29"/>
      <c r="D222" s="29"/>
      <c r="E222" s="29"/>
      <c r="F222" s="29"/>
      <c r="G222" s="29"/>
    </row>
    <row r="223" spans="2:7" ht="13.5" customHeight="1">
      <c r="B223" s="29"/>
      <c r="C223" s="29"/>
      <c r="D223" s="29"/>
      <c r="E223" s="29"/>
      <c r="F223" s="29"/>
      <c r="G223" s="29"/>
    </row>
    <row r="224" spans="2:7" ht="13.5" customHeight="1">
      <c r="B224" s="29"/>
      <c r="C224" s="29"/>
      <c r="D224" s="29"/>
      <c r="E224" s="29"/>
      <c r="F224" s="29"/>
      <c r="G224" s="29"/>
    </row>
    <row r="225" spans="2:7" ht="13.5" customHeight="1">
      <c r="B225" s="29"/>
      <c r="C225" s="29"/>
      <c r="D225" s="29"/>
      <c r="E225" s="29"/>
      <c r="F225" s="29"/>
      <c r="G225" s="29"/>
    </row>
    <row r="226" spans="2:7" ht="13.5" customHeight="1">
      <c r="B226" s="29"/>
      <c r="C226" s="29"/>
      <c r="D226" s="29"/>
      <c r="E226" s="29"/>
      <c r="F226" s="29"/>
      <c r="G226" s="29"/>
    </row>
    <row r="227" spans="2:7" ht="13.5" customHeight="1">
      <c r="B227" s="29"/>
      <c r="C227" s="29"/>
      <c r="D227" s="29"/>
      <c r="E227" s="29"/>
      <c r="F227" s="29"/>
      <c r="G227" s="29"/>
    </row>
    <row r="228" spans="2:7" ht="13.5" customHeight="1">
      <c r="B228" s="29"/>
      <c r="C228" s="29"/>
      <c r="D228" s="29"/>
      <c r="E228" s="29"/>
      <c r="F228" s="29"/>
      <c r="G228" s="29"/>
    </row>
    <row r="229" spans="2:7" ht="13.5" customHeight="1">
      <c r="B229" s="29"/>
      <c r="C229" s="29"/>
      <c r="D229" s="29"/>
      <c r="E229" s="29"/>
      <c r="F229" s="29"/>
      <c r="G229" s="29"/>
    </row>
    <row r="230" spans="2:7" ht="13.5" customHeight="1">
      <c r="B230" s="29"/>
      <c r="C230" s="29"/>
      <c r="D230" s="29"/>
      <c r="E230" s="29"/>
      <c r="F230" s="29"/>
      <c r="G230" s="29"/>
    </row>
    <row r="231" spans="2:7" ht="13.5" customHeight="1">
      <c r="B231" s="29"/>
      <c r="C231" s="29"/>
      <c r="D231" s="29"/>
      <c r="E231" s="29"/>
      <c r="F231" s="29"/>
      <c r="G231" s="29"/>
    </row>
    <row r="232" spans="2:7" ht="13.5" customHeight="1">
      <c r="B232" s="29"/>
      <c r="C232" s="29"/>
      <c r="D232" s="29"/>
      <c r="E232" s="29"/>
      <c r="F232" s="29"/>
      <c r="G232" s="29"/>
    </row>
    <row r="233" spans="2:7" ht="13.5" customHeight="1">
      <c r="B233" s="29"/>
      <c r="C233" s="29"/>
      <c r="D233" s="29"/>
      <c r="E233" s="29"/>
      <c r="F233" s="29"/>
      <c r="G233" s="29"/>
    </row>
    <row r="234" spans="2:7" ht="13.5" customHeight="1">
      <c r="B234" s="29"/>
      <c r="C234" s="29"/>
      <c r="D234" s="29"/>
      <c r="E234" s="29"/>
      <c r="F234" s="29"/>
      <c r="G234" s="29"/>
    </row>
    <row r="235" spans="2:7" ht="13.5" customHeight="1">
      <c r="B235" s="29"/>
      <c r="C235" s="29"/>
      <c r="D235" s="29"/>
      <c r="E235" s="29"/>
      <c r="F235" s="29"/>
      <c r="G235" s="29"/>
    </row>
    <row r="236" spans="2:7" ht="13.5" customHeight="1">
      <c r="B236" s="29"/>
      <c r="C236" s="29"/>
      <c r="D236" s="29"/>
      <c r="E236" s="29"/>
      <c r="F236" s="29"/>
      <c r="G236" s="29"/>
    </row>
    <row r="237" spans="2:7" ht="13.5" customHeight="1">
      <c r="B237" s="29"/>
      <c r="C237" s="29"/>
      <c r="D237" s="29"/>
      <c r="E237" s="29"/>
      <c r="F237" s="29"/>
      <c r="G237" s="29"/>
    </row>
    <row r="238" spans="2:7" ht="13.5" customHeight="1">
      <c r="B238" s="29"/>
      <c r="C238" s="29"/>
      <c r="D238" s="29"/>
      <c r="E238" s="29"/>
      <c r="F238" s="29"/>
      <c r="G238" s="29"/>
    </row>
    <row r="239" spans="2:7" ht="13.5" customHeight="1">
      <c r="B239" s="29"/>
      <c r="C239" s="29"/>
      <c r="D239" s="29"/>
      <c r="E239" s="29"/>
      <c r="F239" s="29"/>
      <c r="G239" s="29"/>
    </row>
    <row r="240" spans="2:7" ht="13.5" customHeight="1">
      <c r="B240" s="29"/>
      <c r="C240" s="29"/>
      <c r="D240" s="29"/>
      <c r="E240" s="29"/>
      <c r="F240" s="29"/>
      <c r="G240" s="29"/>
    </row>
    <row r="241" spans="2:7" ht="13.5" customHeight="1">
      <c r="B241" s="29"/>
      <c r="C241" s="29"/>
      <c r="D241" s="29"/>
      <c r="E241" s="29"/>
      <c r="F241" s="29"/>
      <c r="G241" s="29"/>
    </row>
    <row r="242" spans="2:7" ht="13.5" customHeight="1">
      <c r="B242" s="29"/>
      <c r="C242" s="29"/>
      <c r="D242" s="29"/>
      <c r="E242" s="29"/>
      <c r="F242" s="29"/>
      <c r="G242" s="29"/>
    </row>
    <row r="243" spans="2:7" ht="13.5" customHeight="1">
      <c r="B243" s="29"/>
      <c r="C243" s="29"/>
      <c r="D243" s="29"/>
      <c r="E243" s="29"/>
      <c r="F243" s="29"/>
      <c r="G243" s="29"/>
    </row>
    <row r="244" spans="2:7" ht="13.5" customHeight="1">
      <c r="B244" s="29"/>
      <c r="C244" s="29"/>
      <c r="D244" s="29"/>
      <c r="E244" s="29"/>
      <c r="F244" s="29"/>
      <c r="G244" s="29"/>
    </row>
    <row r="245" spans="2:7" ht="13.5" customHeight="1">
      <c r="B245" s="29"/>
      <c r="C245" s="29"/>
      <c r="D245" s="29"/>
      <c r="E245" s="29"/>
      <c r="F245" s="29"/>
      <c r="G245" s="29"/>
    </row>
    <row r="246" spans="2:7" ht="13.5" customHeight="1">
      <c r="B246" s="29"/>
      <c r="C246" s="29"/>
      <c r="D246" s="29"/>
      <c r="E246" s="29"/>
      <c r="F246" s="29"/>
      <c r="G246" s="29"/>
    </row>
    <row r="247" spans="2:7" ht="13.5" customHeight="1">
      <c r="B247" s="29"/>
      <c r="C247" s="29"/>
      <c r="D247" s="29"/>
      <c r="E247" s="29"/>
      <c r="F247" s="29"/>
      <c r="G247" s="29"/>
    </row>
    <row r="248" spans="2:7" ht="13.5" customHeight="1">
      <c r="B248" s="29"/>
      <c r="C248" s="29"/>
      <c r="D248" s="29"/>
      <c r="E248" s="29"/>
      <c r="F248" s="29"/>
      <c r="G248" s="29"/>
    </row>
    <row r="249" spans="2:7" ht="13.5" customHeight="1">
      <c r="B249" s="29"/>
      <c r="C249" s="29"/>
      <c r="D249" s="29"/>
      <c r="E249" s="29"/>
      <c r="F249" s="29"/>
      <c r="G249" s="29"/>
    </row>
    <row r="250" spans="2:7" ht="13.5" customHeight="1">
      <c r="B250" s="29"/>
      <c r="C250" s="29"/>
      <c r="D250" s="29"/>
      <c r="E250" s="29"/>
      <c r="F250" s="29"/>
      <c r="G250" s="29"/>
    </row>
    <row r="251" spans="2:7" ht="13.5" customHeight="1">
      <c r="B251" s="29"/>
      <c r="C251" s="29"/>
      <c r="D251" s="29"/>
      <c r="E251" s="29"/>
      <c r="F251" s="29"/>
      <c r="G251" s="29"/>
    </row>
    <row r="252" spans="2:7" ht="13.5" customHeight="1">
      <c r="B252" s="29"/>
      <c r="C252" s="29"/>
      <c r="D252" s="29"/>
      <c r="E252" s="29"/>
      <c r="F252" s="29"/>
      <c r="G252" s="29"/>
    </row>
    <row r="253" spans="2:7" ht="13.5" customHeight="1">
      <c r="B253" s="29"/>
      <c r="C253" s="29"/>
      <c r="D253" s="29"/>
      <c r="E253" s="29"/>
      <c r="F253" s="29"/>
      <c r="G253" s="29"/>
    </row>
    <row r="254" spans="2:7" ht="13.5" customHeight="1">
      <c r="B254" s="29"/>
      <c r="C254" s="29"/>
      <c r="D254" s="29"/>
      <c r="E254" s="29"/>
      <c r="F254" s="29"/>
      <c r="G254" s="29"/>
    </row>
    <row r="255" spans="2:7" ht="13.5" customHeight="1">
      <c r="B255" s="29"/>
      <c r="C255" s="29"/>
      <c r="D255" s="29"/>
      <c r="E255" s="29"/>
      <c r="F255" s="29"/>
      <c r="G255" s="29"/>
    </row>
    <row r="256" spans="2:7" ht="13.5" customHeight="1">
      <c r="B256" s="29"/>
      <c r="C256" s="29"/>
      <c r="D256" s="29"/>
      <c r="E256" s="29"/>
      <c r="F256" s="29"/>
      <c r="G256" s="29"/>
    </row>
    <row r="257" spans="2:7" ht="13.5" customHeight="1">
      <c r="B257" s="29"/>
      <c r="C257" s="29"/>
      <c r="D257" s="29"/>
      <c r="E257" s="29"/>
      <c r="F257" s="29"/>
      <c r="G257" s="29"/>
    </row>
    <row r="258" spans="2:7" ht="13.5" customHeight="1">
      <c r="B258" s="29"/>
      <c r="C258" s="29"/>
      <c r="D258" s="29"/>
      <c r="E258" s="29"/>
      <c r="F258" s="29"/>
      <c r="G258" s="29"/>
    </row>
    <row r="259" spans="2:7" ht="13.5" customHeight="1">
      <c r="B259" s="29"/>
      <c r="C259" s="29"/>
      <c r="D259" s="29"/>
      <c r="E259" s="29"/>
      <c r="F259" s="29"/>
      <c r="G259" s="29"/>
    </row>
    <row r="260" spans="2:7" ht="13.5" customHeight="1">
      <c r="B260" s="29"/>
      <c r="C260" s="29"/>
      <c r="D260" s="29"/>
      <c r="E260" s="29"/>
      <c r="F260" s="29"/>
      <c r="G260" s="29"/>
    </row>
    <row r="261" spans="2:7" ht="13.5" customHeight="1">
      <c r="B261" s="29"/>
      <c r="C261" s="29"/>
      <c r="D261" s="29"/>
      <c r="E261" s="29"/>
      <c r="F261" s="29"/>
      <c r="G261" s="29"/>
    </row>
    <row r="262" spans="2:7" ht="13.5" customHeight="1">
      <c r="B262" s="29"/>
      <c r="C262" s="29"/>
      <c r="D262" s="29"/>
      <c r="E262" s="29"/>
      <c r="F262" s="29"/>
      <c r="G262" s="29"/>
    </row>
    <row r="263" spans="2:7" ht="13.5" customHeight="1">
      <c r="B263" s="29"/>
      <c r="C263" s="29"/>
      <c r="D263" s="29"/>
      <c r="E263" s="29"/>
      <c r="F263" s="29"/>
      <c r="G263" s="29"/>
    </row>
    <row r="264" spans="2:7" ht="13.5" customHeight="1">
      <c r="B264" s="29"/>
      <c r="C264" s="29"/>
      <c r="D264" s="29"/>
      <c r="E264" s="29"/>
      <c r="F264" s="29"/>
      <c r="G264" s="29"/>
    </row>
    <row r="265" spans="2:7" ht="13.5" customHeight="1">
      <c r="B265" s="29"/>
      <c r="C265" s="29"/>
      <c r="D265" s="29"/>
      <c r="E265" s="29"/>
      <c r="F265" s="29"/>
      <c r="G265" s="29"/>
    </row>
    <row r="266" spans="2:7" ht="13.5" customHeight="1">
      <c r="B266" s="29"/>
      <c r="C266" s="29"/>
      <c r="D266" s="29"/>
      <c r="E266" s="29"/>
      <c r="F266" s="29"/>
      <c r="G266" s="29"/>
    </row>
    <row r="267" spans="2:7" ht="13.5" customHeight="1">
      <c r="B267" s="29"/>
      <c r="C267" s="29"/>
      <c r="D267" s="29"/>
      <c r="E267" s="29"/>
      <c r="F267" s="29"/>
      <c r="G267" s="29"/>
    </row>
    <row r="268" spans="2:7" ht="13.5" customHeight="1">
      <c r="B268" s="29"/>
      <c r="C268" s="29"/>
      <c r="D268" s="29"/>
      <c r="E268" s="29"/>
      <c r="F268" s="29"/>
      <c r="G268" s="29"/>
    </row>
    <row r="269" spans="2:7" ht="13.5" customHeight="1">
      <c r="B269" s="29"/>
      <c r="C269" s="29"/>
      <c r="D269" s="29"/>
      <c r="E269" s="29"/>
      <c r="F269" s="29"/>
      <c r="G269" s="29"/>
    </row>
    <row r="270" spans="2:7" ht="13.5" customHeight="1">
      <c r="B270" s="29"/>
      <c r="C270" s="29"/>
      <c r="D270" s="29"/>
      <c r="E270" s="29"/>
      <c r="F270" s="29"/>
      <c r="G270" s="29"/>
    </row>
    <row r="271" spans="2:7" ht="13.5" customHeight="1">
      <c r="B271" s="29"/>
      <c r="C271" s="29"/>
      <c r="D271" s="29"/>
      <c r="E271" s="29"/>
      <c r="F271" s="29"/>
      <c r="G271" s="29"/>
    </row>
    <row r="272" spans="2:7" ht="13.5" customHeight="1">
      <c r="B272" s="29"/>
      <c r="C272" s="29"/>
      <c r="D272" s="29"/>
      <c r="E272" s="29"/>
      <c r="F272" s="29"/>
      <c r="G272" s="29"/>
    </row>
    <row r="273" spans="2:7" ht="13.5" customHeight="1">
      <c r="B273" s="29"/>
      <c r="C273" s="29"/>
      <c r="D273" s="29"/>
      <c r="E273" s="29"/>
      <c r="F273" s="29"/>
      <c r="G273" s="29"/>
    </row>
    <row r="274" spans="2:7" ht="13.5" customHeight="1">
      <c r="B274" s="29"/>
      <c r="C274" s="29"/>
      <c r="D274" s="29"/>
      <c r="E274" s="29"/>
      <c r="F274" s="29"/>
      <c r="G274" s="29"/>
    </row>
    <row r="275" spans="2:7" ht="13.5" customHeight="1">
      <c r="B275" s="29"/>
      <c r="C275" s="29"/>
      <c r="D275" s="29"/>
      <c r="E275" s="29"/>
      <c r="F275" s="29"/>
      <c r="G275" s="29"/>
    </row>
    <row r="276" spans="2:7" ht="13.5" customHeight="1">
      <c r="B276" s="29"/>
      <c r="C276" s="29"/>
      <c r="D276" s="29"/>
      <c r="E276" s="29"/>
      <c r="F276" s="29"/>
      <c r="G276" s="29"/>
    </row>
    <row r="277" spans="2:7" ht="13.5" customHeight="1">
      <c r="B277" s="29"/>
      <c r="C277" s="29"/>
      <c r="D277" s="29"/>
      <c r="E277" s="29"/>
      <c r="F277" s="29"/>
      <c r="G277" s="29"/>
    </row>
    <row r="278" spans="2:7" ht="13.5" customHeight="1">
      <c r="B278" s="29"/>
      <c r="C278" s="29"/>
      <c r="D278" s="29"/>
      <c r="E278" s="29"/>
      <c r="F278" s="29"/>
      <c r="G278" s="29"/>
    </row>
    <row r="279" spans="2:7" ht="13.5" customHeight="1">
      <c r="B279" s="29"/>
      <c r="C279" s="29"/>
      <c r="D279" s="29"/>
      <c r="E279" s="29"/>
      <c r="F279" s="29"/>
      <c r="G279" s="29"/>
    </row>
    <row r="280" spans="2:7" ht="13.5" customHeight="1">
      <c r="B280" s="29"/>
      <c r="C280" s="29"/>
      <c r="D280" s="29"/>
      <c r="E280" s="29"/>
      <c r="F280" s="29"/>
      <c r="G280" s="29"/>
    </row>
    <row r="281" spans="2:7" ht="13.5" customHeight="1">
      <c r="B281" s="29"/>
      <c r="C281" s="29"/>
      <c r="D281" s="29"/>
      <c r="E281" s="29"/>
      <c r="F281" s="29"/>
      <c r="G281" s="29"/>
    </row>
    <row r="282" spans="2:7" ht="13.5" customHeight="1">
      <c r="B282" s="29"/>
      <c r="C282" s="29"/>
      <c r="D282" s="29"/>
      <c r="E282" s="29"/>
      <c r="F282" s="29"/>
      <c r="G282" s="29"/>
    </row>
    <row r="283" spans="2:7" ht="13.5" customHeight="1">
      <c r="B283" s="29"/>
      <c r="C283" s="29"/>
      <c r="D283" s="29"/>
      <c r="E283" s="29"/>
      <c r="F283" s="29"/>
      <c r="G283" s="29"/>
    </row>
    <row r="284" spans="2:7" ht="13.5" customHeight="1">
      <c r="B284" s="29"/>
      <c r="C284" s="29"/>
      <c r="D284" s="29"/>
      <c r="E284" s="29"/>
      <c r="F284" s="29"/>
      <c r="G284" s="29"/>
    </row>
    <row r="285" spans="2:7" ht="13.5" customHeight="1">
      <c r="B285" s="29"/>
      <c r="C285" s="29"/>
      <c r="D285" s="29"/>
      <c r="E285" s="29"/>
      <c r="F285" s="29"/>
      <c r="G285" s="29"/>
    </row>
    <row r="286" spans="2:7" ht="13.5" customHeight="1">
      <c r="B286" s="29"/>
      <c r="C286" s="29"/>
      <c r="D286" s="29"/>
      <c r="E286" s="29"/>
      <c r="F286" s="29"/>
      <c r="G286" s="29"/>
    </row>
    <row r="287" spans="2:7" ht="13.5" customHeight="1">
      <c r="B287" s="29"/>
      <c r="C287" s="29"/>
      <c r="D287" s="29"/>
      <c r="E287" s="29"/>
      <c r="F287" s="29"/>
      <c r="G287" s="29"/>
    </row>
    <row r="288" spans="2:7" ht="13.5" customHeight="1">
      <c r="B288" s="29"/>
      <c r="C288" s="29"/>
      <c r="D288" s="29"/>
      <c r="E288" s="29"/>
      <c r="F288" s="29"/>
      <c r="G288" s="29"/>
    </row>
    <row r="289" spans="2:7" ht="13.5" customHeight="1">
      <c r="B289" s="29"/>
      <c r="C289" s="29"/>
      <c r="D289" s="29"/>
      <c r="E289" s="29"/>
      <c r="F289" s="29"/>
      <c r="G289" s="29"/>
    </row>
    <row r="290" spans="2:7" ht="13.5" customHeight="1">
      <c r="B290" s="29"/>
      <c r="C290" s="29"/>
      <c r="D290" s="29"/>
      <c r="E290" s="29"/>
      <c r="F290" s="29"/>
      <c r="G290" s="29"/>
    </row>
    <row r="291" spans="2:7" ht="13.5" customHeight="1">
      <c r="B291" s="29"/>
      <c r="C291" s="29"/>
      <c r="D291" s="29"/>
      <c r="E291" s="29"/>
      <c r="F291" s="29"/>
      <c r="G291" s="29"/>
    </row>
    <row r="292" spans="2:7" ht="13.5" customHeight="1">
      <c r="B292" s="29"/>
      <c r="C292" s="29"/>
      <c r="D292" s="29"/>
      <c r="E292" s="29"/>
      <c r="F292" s="29"/>
      <c r="G292" s="29"/>
    </row>
    <row r="293" spans="2:7" ht="13.5" customHeight="1">
      <c r="B293" s="29"/>
      <c r="C293" s="29"/>
      <c r="D293" s="29"/>
      <c r="E293" s="29"/>
      <c r="F293" s="29"/>
      <c r="G293" s="29"/>
    </row>
    <row r="294" spans="2:7" ht="13.5" customHeight="1">
      <c r="B294" s="29"/>
      <c r="C294" s="29"/>
      <c r="D294" s="29"/>
      <c r="E294" s="29"/>
      <c r="F294" s="29"/>
      <c r="G294" s="29"/>
    </row>
    <row r="295" spans="2:7" ht="13.5" customHeight="1">
      <c r="B295" s="29"/>
      <c r="C295" s="29"/>
      <c r="D295" s="29"/>
      <c r="E295" s="29"/>
      <c r="F295" s="29"/>
      <c r="G295" s="29"/>
    </row>
    <row r="296" spans="2:7" ht="13.5" customHeight="1">
      <c r="B296" s="29"/>
      <c r="C296" s="29"/>
      <c r="D296" s="29"/>
      <c r="E296" s="29"/>
      <c r="F296" s="29"/>
      <c r="G296" s="29"/>
    </row>
    <row r="297" spans="2:7" ht="13.5" customHeight="1">
      <c r="B297" s="29"/>
      <c r="C297" s="29"/>
      <c r="D297" s="29"/>
      <c r="E297" s="29"/>
      <c r="F297" s="29"/>
      <c r="G297" s="29"/>
    </row>
    <row r="298" spans="2:7" ht="13.5" customHeight="1">
      <c r="B298" s="29"/>
      <c r="C298" s="29"/>
      <c r="D298" s="29"/>
      <c r="E298" s="29"/>
      <c r="F298" s="29"/>
      <c r="G298" s="29"/>
    </row>
    <row r="299" spans="2:7" ht="13.5" customHeight="1">
      <c r="B299" s="29"/>
      <c r="C299" s="29"/>
      <c r="D299" s="29"/>
      <c r="E299" s="29"/>
      <c r="F299" s="29"/>
      <c r="G299" s="29"/>
    </row>
    <row r="300" spans="2:7" ht="13.5" customHeight="1">
      <c r="B300" s="29"/>
      <c r="C300" s="29"/>
      <c r="D300" s="29"/>
      <c r="E300" s="29"/>
      <c r="F300" s="29"/>
      <c r="G300" s="29"/>
    </row>
    <row r="301" spans="2:7" ht="13.5" customHeight="1">
      <c r="B301" s="29"/>
      <c r="C301" s="29"/>
      <c r="D301" s="29"/>
      <c r="E301" s="29"/>
      <c r="F301" s="29"/>
      <c r="G301" s="29"/>
    </row>
    <row r="302" spans="2:7" ht="13.5" customHeight="1">
      <c r="B302" s="29"/>
      <c r="C302" s="29"/>
      <c r="D302" s="29"/>
      <c r="E302" s="29"/>
      <c r="F302" s="29"/>
      <c r="G302" s="29"/>
    </row>
    <row r="303" spans="2:7" ht="13.5" customHeight="1">
      <c r="B303" s="29"/>
      <c r="C303" s="29"/>
      <c r="D303" s="29"/>
      <c r="E303" s="29"/>
      <c r="F303" s="29"/>
      <c r="G303" s="29"/>
    </row>
    <row r="304" spans="2:7" ht="13.5" customHeight="1">
      <c r="B304" s="29"/>
      <c r="C304" s="29"/>
      <c r="D304" s="29"/>
      <c r="E304" s="29"/>
      <c r="F304" s="29"/>
      <c r="G304" s="29"/>
    </row>
    <row r="305" spans="2:7" ht="13.5" customHeight="1">
      <c r="B305" s="29"/>
      <c r="C305" s="29"/>
      <c r="D305" s="29"/>
      <c r="E305" s="29"/>
      <c r="F305" s="29"/>
      <c r="G305" s="29"/>
    </row>
    <row r="306" spans="2:7" ht="13.5" customHeight="1">
      <c r="B306" s="29"/>
      <c r="C306" s="29"/>
      <c r="D306" s="29"/>
      <c r="E306" s="29"/>
      <c r="F306" s="29"/>
      <c r="G306" s="29"/>
    </row>
    <row r="307" spans="2:7" ht="13.5" customHeight="1">
      <c r="B307" s="29"/>
      <c r="C307" s="29"/>
      <c r="D307" s="29"/>
      <c r="E307" s="29"/>
      <c r="F307" s="29"/>
      <c r="G307" s="29"/>
    </row>
    <row r="308" spans="2:7" ht="13.5" customHeight="1">
      <c r="B308" s="29"/>
      <c r="C308" s="29"/>
      <c r="D308" s="29"/>
      <c r="E308" s="29"/>
      <c r="F308" s="29"/>
      <c r="G308" s="29"/>
    </row>
    <row r="309" spans="2:7" ht="13.5" customHeight="1">
      <c r="B309" s="29"/>
      <c r="C309" s="29"/>
      <c r="D309" s="29"/>
      <c r="E309" s="29"/>
      <c r="F309" s="29"/>
      <c r="G309" s="29"/>
    </row>
    <row r="310" spans="2:7" ht="13.5" customHeight="1">
      <c r="B310" s="29"/>
      <c r="C310" s="29"/>
      <c r="D310" s="29"/>
      <c r="E310" s="29"/>
      <c r="F310" s="29"/>
      <c r="G310" s="29"/>
    </row>
    <row r="311" spans="2:7" ht="13.5" customHeight="1">
      <c r="B311" s="29"/>
      <c r="C311" s="29"/>
      <c r="D311" s="29"/>
      <c r="E311" s="29"/>
      <c r="F311" s="29"/>
      <c r="G311" s="29"/>
    </row>
    <row r="312" spans="2:7" ht="13.5" customHeight="1">
      <c r="B312" s="29"/>
      <c r="C312" s="29"/>
      <c r="D312" s="29"/>
      <c r="E312" s="29"/>
      <c r="F312" s="29"/>
      <c r="G312" s="29"/>
    </row>
    <row r="313" spans="2:7" ht="13.5" customHeight="1">
      <c r="B313" s="29"/>
      <c r="C313" s="29"/>
      <c r="D313" s="29"/>
      <c r="E313" s="29"/>
      <c r="F313" s="29"/>
      <c r="G313" s="29"/>
    </row>
    <row r="314" spans="2:7" ht="13.5" customHeight="1">
      <c r="B314" s="29"/>
      <c r="C314" s="29"/>
      <c r="D314" s="29"/>
      <c r="E314" s="29"/>
      <c r="F314" s="29"/>
      <c r="G314" s="29"/>
    </row>
    <row r="315" spans="2:7" ht="13.5" customHeight="1">
      <c r="B315" s="29"/>
      <c r="C315" s="29"/>
      <c r="D315" s="29"/>
      <c r="E315" s="29"/>
      <c r="F315" s="29"/>
      <c r="G315" s="29"/>
    </row>
    <row r="316" spans="2:7" ht="13.5" customHeight="1">
      <c r="B316" s="29"/>
      <c r="C316" s="29"/>
      <c r="D316" s="29"/>
      <c r="E316" s="29"/>
      <c r="F316" s="29"/>
      <c r="G316" s="29"/>
    </row>
    <row r="317" spans="2:7" ht="13.5" customHeight="1">
      <c r="B317" s="29"/>
      <c r="C317" s="29"/>
      <c r="D317" s="29"/>
      <c r="E317" s="29"/>
      <c r="F317" s="29"/>
      <c r="G317" s="29"/>
    </row>
    <row r="318" spans="2:7" ht="13.5" customHeight="1">
      <c r="B318" s="29"/>
      <c r="C318" s="29"/>
      <c r="D318" s="29"/>
      <c r="E318" s="29"/>
      <c r="F318" s="29"/>
      <c r="G318" s="29"/>
    </row>
    <row r="319" spans="2:7" ht="13.5" customHeight="1">
      <c r="B319" s="29"/>
      <c r="C319" s="29"/>
      <c r="D319" s="29"/>
      <c r="E319" s="29"/>
      <c r="F319" s="29"/>
      <c r="G319" s="29"/>
    </row>
    <row r="320" spans="2:7" ht="13.5" customHeight="1">
      <c r="B320" s="29"/>
      <c r="C320" s="29"/>
      <c r="D320" s="29"/>
      <c r="E320" s="29"/>
      <c r="F320" s="29"/>
      <c r="G320" s="29"/>
    </row>
    <row r="321" spans="2:7" ht="13.5" customHeight="1">
      <c r="B321" s="29"/>
      <c r="C321" s="29"/>
      <c r="D321" s="29"/>
      <c r="E321" s="29"/>
      <c r="F321" s="29"/>
      <c r="G321" s="29"/>
    </row>
    <row r="322" spans="2:7" ht="13.5" customHeight="1">
      <c r="B322" s="29"/>
      <c r="C322" s="29"/>
      <c r="D322" s="29"/>
      <c r="E322" s="29"/>
      <c r="F322" s="29"/>
      <c r="G322" s="29"/>
    </row>
    <row r="323" spans="2:7" ht="13.5" customHeight="1">
      <c r="B323" s="29"/>
      <c r="C323" s="29"/>
      <c r="D323" s="29"/>
      <c r="E323" s="29"/>
      <c r="F323" s="29"/>
      <c r="G323" s="29"/>
    </row>
    <row r="324" spans="2:7" ht="13.5" customHeight="1">
      <c r="B324" s="29"/>
      <c r="C324" s="29"/>
      <c r="D324" s="29"/>
      <c r="E324" s="29"/>
      <c r="F324" s="29"/>
      <c r="G324" s="29"/>
    </row>
    <row r="325" spans="2:7" ht="13.5" customHeight="1">
      <c r="B325" s="29"/>
      <c r="C325" s="29"/>
      <c r="D325" s="29"/>
      <c r="E325" s="29"/>
      <c r="F325" s="29"/>
      <c r="G325" s="29"/>
    </row>
    <row r="326" spans="2:7" ht="13.5" customHeight="1">
      <c r="B326" s="29"/>
      <c r="C326" s="29"/>
      <c r="D326" s="29"/>
      <c r="E326" s="29"/>
      <c r="F326" s="29"/>
      <c r="G326" s="29"/>
    </row>
    <row r="327" spans="2:7" ht="13.5" customHeight="1">
      <c r="B327" s="29"/>
      <c r="C327" s="29"/>
      <c r="D327" s="29"/>
      <c r="E327" s="29"/>
      <c r="F327" s="29"/>
      <c r="G327" s="29"/>
    </row>
    <row r="328" spans="2:7" ht="13.5" customHeight="1">
      <c r="B328" s="29"/>
      <c r="C328" s="29"/>
      <c r="D328" s="29"/>
      <c r="E328" s="29"/>
      <c r="F328" s="29"/>
      <c r="G328" s="29"/>
    </row>
    <row r="329" spans="2:7" ht="13.5" customHeight="1">
      <c r="B329" s="29"/>
      <c r="C329" s="29"/>
      <c r="D329" s="29"/>
      <c r="E329" s="29"/>
      <c r="F329" s="29"/>
      <c r="G329" s="29"/>
    </row>
    <row r="330" spans="2:7" ht="13.5" customHeight="1">
      <c r="B330" s="29"/>
      <c r="C330" s="29"/>
      <c r="D330" s="29"/>
      <c r="E330" s="29"/>
      <c r="F330" s="29"/>
      <c r="G330" s="29"/>
    </row>
    <row r="331" spans="2:7" ht="13.5" customHeight="1">
      <c r="B331" s="29"/>
      <c r="C331" s="29"/>
      <c r="D331" s="29"/>
      <c r="E331" s="29"/>
      <c r="F331" s="29"/>
      <c r="G331" s="29"/>
    </row>
    <row r="332" spans="2:7" ht="13.5" customHeight="1">
      <c r="B332" s="29"/>
      <c r="C332" s="29"/>
      <c r="D332" s="29"/>
      <c r="E332" s="29"/>
      <c r="F332" s="29"/>
      <c r="G332" s="29"/>
    </row>
    <row r="333" spans="2:7" ht="13.5" customHeight="1">
      <c r="B333" s="29"/>
      <c r="C333" s="29"/>
      <c r="D333" s="29"/>
      <c r="E333" s="29"/>
      <c r="F333" s="29"/>
      <c r="G333" s="29"/>
    </row>
    <row r="334" spans="2:7" ht="13.5" customHeight="1">
      <c r="B334" s="29"/>
      <c r="C334" s="29"/>
      <c r="D334" s="29"/>
      <c r="E334" s="29"/>
      <c r="F334" s="29"/>
      <c r="G334" s="29"/>
    </row>
    <row r="335" spans="2:7" ht="13.5" customHeight="1">
      <c r="B335" s="29"/>
      <c r="C335" s="29"/>
      <c r="D335" s="29"/>
      <c r="E335" s="29"/>
      <c r="F335" s="29"/>
      <c r="G335" s="29"/>
    </row>
    <row r="336" spans="2:7" ht="13.5" customHeight="1">
      <c r="B336" s="29"/>
      <c r="C336" s="29"/>
      <c r="D336" s="29"/>
      <c r="E336" s="29"/>
      <c r="F336" s="29"/>
      <c r="G336" s="29"/>
    </row>
    <row r="337" spans="2:7" ht="13.5" customHeight="1">
      <c r="B337" s="29"/>
      <c r="C337" s="29"/>
      <c r="D337" s="29"/>
      <c r="E337" s="29"/>
      <c r="F337" s="29"/>
      <c r="G337" s="29"/>
    </row>
    <row r="338" spans="2:7" ht="13.5" customHeight="1">
      <c r="B338" s="29"/>
      <c r="C338" s="29"/>
      <c r="D338" s="29"/>
      <c r="E338" s="29"/>
      <c r="F338" s="29"/>
      <c r="G338" s="29"/>
    </row>
    <row r="339" spans="2:7" ht="13.5" customHeight="1">
      <c r="B339" s="29"/>
      <c r="C339" s="29"/>
      <c r="D339" s="29"/>
      <c r="E339" s="29"/>
      <c r="F339" s="29"/>
      <c r="G339" s="29"/>
    </row>
    <row r="340" spans="2:7" ht="13.5" customHeight="1">
      <c r="B340" s="29"/>
      <c r="C340" s="29"/>
      <c r="D340" s="29"/>
      <c r="E340" s="29"/>
      <c r="F340" s="29"/>
      <c r="G340" s="29"/>
    </row>
    <row r="341" spans="2:7" ht="13.5" customHeight="1">
      <c r="B341" s="29"/>
      <c r="C341" s="29"/>
      <c r="D341" s="29"/>
      <c r="E341" s="29"/>
      <c r="F341" s="29"/>
      <c r="G341" s="29"/>
    </row>
    <row r="342" spans="2:7" ht="13.5" customHeight="1">
      <c r="B342" s="29"/>
      <c r="C342" s="29"/>
      <c r="D342" s="29"/>
      <c r="E342" s="29"/>
      <c r="F342" s="29"/>
      <c r="G342" s="29"/>
    </row>
    <row r="343" spans="2:7" ht="13.5" customHeight="1">
      <c r="B343" s="29"/>
      <c r="C343" s="29"/>
      <c r="D343" s="29"/>
      <c r="E343" s="29"/>
      <c r="F343" s="29"/>
      <c r="G343" s="29"/>
    </row>
    <row r="344" spans="2:7" ht="13.5" customHeight="1">
      <c r="B344" s="29"/>
      <c r="C344" s="29"/>
      <c r="D344" s="29"/>
      <c r="E344" s="29"/>
      <c r="F344" s="29"/>
      <c r="G344" s="29"/>
    </row>
    <row r="345" spans="2:7" ht="13.5" customHeight="1">
      <c r="B345" s="29"/>
      <c r="C345" s="29"/>
      <c r="D345" s="29"/>
      <c r="E345" s="29"/>
      <c r="F345" s="29"/>
      <c r="G345" s="29"/>
    </row>
    <row r="346" spans="2:7" ht="13.5" customHeight="1">
      <c r="B346" s="29"/>
      <c r="C346" s="29"/>
      <c r="D346" s="29"/>
      <c r="E346" s="29"/>
      <c r="F346" s="29"/>
      <c r="G346" s="29"/>
    </row>
    <row r="347" spans="2:7" ht="13.5" customHeight="1">
      <c r="B347" s="29"/>
      <c r="C347" s="29"/>
      <c r="D347" s="29"/>
      <c r="E347" s="29"/>
      <c r="F347" s="29"/>
      <c r="G347" s="29"/>
    </row>
    <row r="348" spans="2:7" ht="13.5" customHeight="1">
      <c r="B348" s="29"/>
      <c r="C348" s="29"/>
      <c r="D348" s="29"/>
      <c r="E348" s="29"/>
      <c r="F348" s="29"/>
      <c r="G348" s="29"/>
    </row>
    <row r="349" spans="2:7" ht="13.5" customHeight="1">
      <c r="B349" s="29"/>
      <c r="C349" s="29"/>
      <c r="D349" s="29"/>
      <c r="E349" s="29"/>
      <c r="F349" s="29"/>
      <c r="G349" s="29"/>
    </row>
    <row r="350" spans="2:7" ht="13.5" customHeight="1">
      <c r="B350" s="29"/>
      <c r="C350" s="29"/>
      <c r="D350" s="29"/>
      <c r="E350" s="29"/>
      <c r="F350" s="29"/>
      <c r="G350" s="29"/>
    </row>
    <row r="351" spans="2:7" ht="13.5" customHeight="1">
      <c r="B351" s="29"/>
      <c r="C351" s="29"/>
      <c r="D351" s="29"/>
      <c r="E351" s="29"/>
      <c r="F351" s="29"/>
      <c r="G351" s="29"/>
    </row>
    <row r="352" spans="2:7" ht="13.5" customHeight="1">
      <c r="B352" s="29"/>
      <c r="C352" s="29"/>
      <c r="D352" s="29"/>
      <c r="E352" s="29"/>
      <c r="F352" s="29"/>
      <c r="G352" s="29"/>
    </row>
    <row r="353" spans="2:7" ht="13.5" customHeight="1">
      <c r="B353" s="29"/>
      <c r="C353" s="29"/>
      <c r="D353" s="29"/>
      <c r="E353" s="29"/>
      <c r="F353" s="29"/>
      <c r="G353" s="29"/>
    </row>
    <row r="354" spans="2:7" ht="13.5" customHeight="1">
      <c r="B354" s="29"/>
      <c r="C354" s="29"/>
      <c r="D354" s="29"/>
      <c r="E354" s="29"/>
      <c r="F354" s="29"/>
      <c r="G354" s="29"/>
    </row>
    <row r="355" spans="2:7" ht="13.5" customHeight="1">
      <c r="B355" s="29"/>
      <c r="C355" s="29"/>
      <c r="D355" s="29"/>
      <c r="E355" s="29"/>
      <c r="F355" s="29"/>
      <c r="G355" s="29"/>
    </row>
    <row r="356" spans="2:7" ht="13.5" customHeight="1">
      <c r="B356" s="29"/>
      <c r="C356" s="29"/>
      <c r="D356" s="29"/>
      <c r="E356" s="29"/>
      <c r="F356" s="29"/>
      <c r="G356" s="29"/>
    </row>
    <row r="357" spans="2:7" ht="13.5" customHeight="1">
      <c r="B357" s="29"/>
      <c r="C357" s="29"/>
      <c r="D357" s="29"/>
      <c r="E357" s="29"/>
      <c r="F357" s="29"/>
      <c r="G357" s="29"/>
    </row>
    <row r="358" spans="2:7" ht="13.5" customHeight="1">
      <c r="B358" s="29"/>
      <c r="C358" s="29"/>
      <c r="D358" s="29"/>
      <c r="E358" s="29"/>
      <c r="F358" s="29"/>
      <c r="G358" s="29"/>
    </row>
    <row r="359" spans="2:7" ht="13.5" customHeight="1">
      <c r="B359" s="29"/>
      <c r="C359" s="29"/>
      <c r="D359" s="29"/>
      <c r="E359" s="29"/>
      <c r="F359" s="29"/>
      <c r="G359" s="29"/>
    </row>
    <row r="360" spans="2:7" ht="13.5" customHeight="1">
      <c r="B360" s="29"/>
      <c r="C360" s="29"/>
      <c r="D360" s="29"/>
      <c r="E360" s="29"/>
      <c r="F360" s="29"/>
      <c r="G360" s="29"/>
    </row>
    <row r="361" spans="2:7" ht="13.5" customHeight="1">
      <c r="B361" s="29"/>
      <c r="C361" s="29"/>
      <c r="D361" s="29"/>
      <c r="E361" s="29"/>
      <c r="F361" s="29"/>
      <c r="G361" s="29"/>
    </row>
    <row r="362" spans="2:7" ht="13.5" customHeight="1">
      <c r="B362" s="29"/>
      <c r="C362" s="29"/>
      <c r="D362" s="29"/>
      <c r="E362" s="29"/>
      <c r="F362" s="29"/>
      <c r="G362" s="29"/>
    </row>
    <row r="363" spans="2:7" ht="13.5" customHeight="1">
      <c r="B363" s="29"/>
      <c r="C363" s="29"/>
      <c r="D363" s="29"/>
      <c r="E363" s="29"/>
      <c r="F363" s="29"/>
      <c r="G363" s="29"/>
    </row>
    <row r="364" spans="2:7" ht="13.5" customHeight="1">
      <c r="B364" s="29"/>
      <c r="C364" s="29"/>
      <c r="D364" s="29"/>
      <c r="E364" s="29"/>
      <c r="F364" s="29"/>
      <c r="G364" s="29"/>
    </row>
    <row r="365" spans="2:7" ht="13.5" customHeight="1">
      <c r="B365" s="29"/>
      <c r="C365" s="29"/>
      <c r="D365" s="29"/>
      <c r="E365" s="29"/>
      <c r="F365" s="29"/>
      <c r="G365" s="29"/>
    </row>
    <row r="366" spans="2:7" ht="13.5" customHeight="1">
      <c r="B366" s="29"/>
      <c r="C366" s="29"/>
      <c r="D366" s="29"/>
      <c r="E366" s="29"/>
      <c r="F366" s="29"/>
      <c r="G366" s="29"/>
    </row>
    <row r="367" spans="2:7" ht="13.5" customHeight="1">
      <c r="B367" s="29"/>
      <c r="C367" s="29"/>
      <c r="D367" s="29"/>
      <c r="E367" s="29"/>
      <c r="F367" s="29"/>
      <c r="G367" s="29"/>
    </row>
    <row r="368" spans="2:7" ht="13.5" customHeight="1">
      <c r="B368" s="29"/>
      <c r="C368" s="29"/>
      <c r="D368" s="29"/>
      <c r="E368" s="29"/>
      <c r="F368" s="29"/>
      <c r="G368" s="29"/>
    </row>
    <row r="369" spans="2:7" ht="13.5" customHeight="1">
      <c r="B369" s="29"/>
      <c r="C369" s="29"/>
      <c r="D369" s="29"/>
      <c r="E369" s="29"/>
      <c r="F369" s="29"/>
      <c r="G369" s="29"/>
    </row>
    <row r="370" spans="2:7" ht="13.5" customHeight="1">
      <c r="B370" s="29"/>
      <c r="C370" s="29"/>
      <c r="D370" s="29"/>
      <c r="E370" s="29"/>
      <c r="F370" s="29"/>
      <c r="G370" s="29"/>
    </row>
    <row r="371" spans="2:7" ht="13.5" customHeight="1">
      <c r="B371" s="29"/>
      <c r="C371" s="29"/>
      <c r="D371" s="29"/>
      <c r="E371" s="29"/>
      <c r="F371" s="29"/>
      <c r="G371" s="29"/>
    </row>
    <row r="372" spans="2:7" ht="13.5" customHeight="1">
      <c r="B372" s="29"/>
      <c r="C372" s="29"/>
      <c r="D372" s="29"/>
      <c r="E372" s="29"/>
      <c r="F372" s="29"/>
      <c r="G372" s="29"/>
    </row>
    <row r="373" spans="2:7" ht="13.5" customHeight="1">
      <c r="B373" s="29"/>
      <c r="C373" s="29"/>
      <c r="D373" s="29"/>
      <c r="E373" s="29"/>
      <c r="F373" s="29"/>
      <c r="G373" s="29"/>
    </row>
    <row r="374" spans="2:7" ht="13.5" customHeight="1">
      <c r="B374" s="29"/>
      <c r="C374" s="29"/>
      <c r="D374" s="29"/>
      <c r="E374" s="29"/>
      <c r="F374" s="29"/>
      <c r="G374" s="29"/>
    </row>
    <row r="375" spans="2:7" ht="13.5" customHeight="1">
      <c r="B375" s="29"/>
      <c r="C375" s="29"/>
      <c r="D375" s="29"/>
      <c r="E375" s="29"/>
      <c r="F375" s="29"/>
      <c r="G375" s="29"/>
    </row>
    <row r="376" spans="2:7" ht="13.5" customHeight="1">
      <c r="B376" s="29"/>
      <c r="C376" s="29"/>
      <c r="D376" s="29"/>
      <c r="E376" s="29"/>
      <c r="F376" s="29"/>
      <c r="G376" s="29"/>
    </row>
    <row r="377" spans="2:7" ht="13.5" customHeight="1">
      <c r="B377" s="29"/>
      <c r="C377" s="29"/>
      <c r="D377" s="29"/>
      <c r="E377" s="29"/>
      <c r="F377" s="29"/>
      <c r="G377" s="29"/>
    </row>
    <row r="378" spans="2:7" ht="13.5" customHeight="1">
      <c r="B378" s="29"/>
      <c r="C378" s="29"/>
      <c r="D378" s="29"/>
      <c r="E378" s="29"/>
      <c r="F378" s="29"/>
      <c r="G378" s="29"/>
    </row>
    <row r="379" spans="2:7" ht="13.5" customHeight="1">
      <c r="B379" s="29"/>
      <c r="C379" s="29"/>
      <c r="D379" s="29"/>
      <c r="E379" s="29"/>
      <c r="F379" s="29"/>
      <c r="G379" s="29"/>
    </row>
    <row r="380" spans="2:7" ht="13.5" customHeight="1">
      <c r="B380" s="29"/>
      <c r="C380" s="29"/>
      <c r="D380" s="29"/>
      <c r="E380" s="29"/>
      <c r="F380" s="29"/>
      <c r="G380" s="29"/>
    </row>
    <row r="381" spans="2:7" ht="13.5" customHeight="1">
      <c r="B381" s="29"/>
      <c r="C381" s="29"/>
      <c r="D381" s="29"/>
      <c r="E381" s="29"/>
      <c r="F381" s="29"/>
      <c r="G381" s="29"/>
    </row>
    <row r="382" spans="2:7" ht="13.5" customHeight="1">
      <c r="B382" s="29"/>
      <c r="C382" s="29"/>
      <c r="D382" s="29"/>
      <c r="E382" s="29"/>
      <c r="F382" s="29"/>
      <c r="G382" s="29"/>
    </row>
    <row r="383" spans="2:7" ht="13.5" customHeight="1">
      <c r="B383" s="29"/>
      <c r="C383" s="29"/>
      <c r="D383" s="29"/>
      <c r="E383" s="29"/>
      <c r="F383" s="29"/>
      <c r="G383" s="29"/>
    </row>
    <row r="384" spans="2:7" ht="13.5" customHeight="1">
      <c r="B384" s="29"/>
      <c r="C384" s="29"/>
      <c r="D384" s="29"/>
      <c r="E384" s="29"/>
      <c r="F384" s="29"/>
      <c r="G384" s="29"/>
    </row>
    <row r="385" spans="2:7" ht="13.5" customHeight="1">
      <c r="B385" s="29"/>
      <c r="C385" s="29"/>
      <c r="D385" s="29"/>
      <c r="E385" s="29"/>
      <c r="F385" s="29"/>
      <c r="G385" s="29"/>
    </row>
    <row r="386" spans="2:7" ht="13.5" customHeight="1">
      <c r="B386" s="29"/>
      <c r="C386" s="29"/>
      <c r="D386" s="29"/>
      <c r="E386" s="29"/>
      <c r="F386" s="29"/>
      <c r="G386" s="29"/>
    </row>
    <row r="387" spans="2:7" ht="13.5" customHeight="1">
      <c r="B387" s="29"/>
      <c r="C387" s="29"/>
      <c r="D387" s="29"/>
      <c r="E387" s="29"/>
      <c r="F387" s="29"/>
      <c r="G387" s="29"/>
    </row>
    <row r="388" spans="2:7" ht="13.5" customHeight="1">
      <c r="B388" s="29"/>
      <c r="C388" s="29"/>
      <c r="D388" s="29"/>
      <c r="E388" s="29"/>
      <c r="F388" s="29"/>
      <c r="G388" s="29"/>
    </row>
    <row r="389" spans="2:7" ht="13.5" customHeight="1">
      <c r="B389" s="29"/>
      <c r="C389" s="29"/>
      <c r="D389" s="29"/>
      <c r="E389" s="29"/>
      <c r="F389" s="29"/>
      <c r="G389" s="29"/>
    </row>
    <row r="390" spans="2:7" ht="13.5" customHeight="1">
      <c r="B390" s="29"/>
      <c r="C390" s="29"/>
      <c r="D390" s="29"/>
      <c r="E390" s="29"/>
      <c r="F390" s="29"/>
      <c r="G390" s="29"/>
    </row>
    <row r="391" spans="2:7" ht="13.5" customHeight="1">
      <c r="B391" s="29"/>
      <c r="C391" s="29"/>
      <c r="D391" s="29"/>
      <c r="E391" s="29"/>
      <c r="F391" s="29"/>
      <c r="G391" s="29"/>
    </row>
    <row r="392" spans="2:7" ht="13.5" customHeight="1">
      <c r="B392" s="29"/>
      <c r="C392" s="29"/>
      <c r="D392" s="29"/>
      <c r="E392" s="29"/>
      <c r="F392" s="29"/>
      <c r="G392" s="29"/>
    </row>
    <row r="393" spans="2:7" ht="13.5" customHeight="1">
      <c r="B393" s="29"/>
      <c r="C393" s="29"/>
      <c r="D393" s="29"/>
      <c r="E393" s="29"/>
      <c r="F393" s="29"/>
      <c r="G393" s="29"/>
    </row>
    <row r="394" spans="2:7" ht="13.5" customHeight="1">
      <c r="B394" s="29"/>
      <c r="C394" s="29"/>
      <c r="D394" s="29"/>
      <c r="E394" s="29"/>
      <c r="F394" s="29"/>
      <c r="G394" s="29"/>
    </row>
    <row r="395" spans="2:7" ht="13.5" customHeight="1">
      <c r="B395" s="29"/>
      <c r="C395" s="29"/>
      <c r="D395" s="29"/>
      <c r="E395" s="29"/>
      <c r="F395" s="29"/>
      <c r="G395" s="29"/>
    </row>
    <row r="396" spans="2:7" ht="13.5" customHeight="1">
      <c r="B396" s="29"/>
      <c r="C396" s="29"/>
      <c r="D396" s="29"/>
      <c r="E396" s="29"/>
      <c r="F396" s="29"/>
      <c r="G396" s="29"/>
    </row>
    <row r="397" spans="2:7" ht="13.5" customHeight="1">
      <c r="B397" s="29"/>
      <c r="C397" s="29"/>
      <c r="D397" s="29"/>
      <c r="E397" s="29"/>
      <c r="F397" s="29"/>
      <c r="G397" s="29"/>
    </row>
    <row r="398" spans="2:7" ht="13.5" customHeight="1">
      <c r="B398" s="29"/>
      <c r="C398" s="29"/>
      <c r="D398" s="29"/>
      <c r="E398" s="29"/>
      <c r="F398" s="29"/>
      <c r="G398" s="29"/>
    </row>
    <row r="399" spans="2:7" ht="13.5" customHeight="1">
      <c r="B399" s="29"/>
      <c r="C399" s="29"/>
      <c r="D399" s="29"/>
      <c r="E399" s="29"/>
      <c r="F399" s="29"/>
      <c r="G399" s="29"/>
    </row>
    <row r="400" spans="2:7" ht="13.5" customHeight="1">
      <c r="B400" s="29"/>
      <c r="C400" s="29"/>
      <c r="D400" s="29"/>
      <c r="E400" s="29"/>
      <c r="F400" s="29"/>
      <c r="G400" s="29"/>
    </row>
    <row r="401" spans="2:7" ht="13.5" customHeight="1">
      <c r="B401" s="29"/>
      <c r="C401" s="29"/>
      <c r="D401" s="29"/>
      <c r="E401" s="29"/>
      <c r="F401" s="29"/>
      <c r="G401" s="29"/>
    </row>
    <row r="402" spans="2:7" ht="13.5" customHeight="1">
      <c r="B402" s="29"/>
      <c r="C402" s="29"/>
      <c r="D402" s="29"/>
      <c r="E402" s="29"/>
      <c r="F402" s="29"/>
      <c r="G402" s="29"/>
    </row>
    <row r="403" spans="2:7" ht="13.5" customHeight="1">
      <c r="B403" s="29"/>
      <c r="C403" s="29"/>
      <c r="D403" s="29"/>
      <c r="E403" s="29"/>
      <c r="F403" s="29"/>
      <c r="G403" s="29"/>
    </row>
    <row r="404" spans="2:7" ht="13.5" customHeight="1">
      <c r="B404" s="29"/>
      <c r="C404" s="29"/>
      <c r="D404" s="29"/>
      <c r="E404" s="29"/>
      <c r="F404" s="29"/>
      <c r="G404" s="29"/>
    </row>
    <row r="405" spans="2:7" ht="13.5" customHeight="1">
      <c r="B405" s="29"/>
      <c r="C405" s="29"/>
      <c r="D405" s="29"/>
      <c r="E405" s="29"/>
      <c r="F405" s="29"/>
      <c r="G405" s="29"/>
    </row>
    <row r="406" spans="2:7" ht="13.5" customHeight="1">
      <c r="B406" s="29"/>
      <c r="C406" s="29"/>
      <c r="D406" s="29"/>
      <c r="E406" s="29"/>
      <c r="F406" s="29"/>
      <c r="G406" s="29"/>
    </row>
    <row r="407" spans="2:7" ht="13.5" customHeight="1">
      <c r="B407" s="29"/>
      <c r="C407" s="29"/>
      <c r="D407" s="29"/>
      <c r="E407" s="29"/>
      <c r="F407" s="29"/>
      <c r="G407" s="29"/>
    </row>
    <row r="408" spans="2:7" ht="13.5" customHeight="1">
      <c r="B408" s="29"/>
      <c r="C408" s="29"/>
      <c r="D408" s="29"/>
      <c r="E408" s="29"/>
      <c r="F408" s="29"/>
      <c r="G408" s="29"/>
    </row>
    <row r="409" spans="2:7" ht="13.5" customHeight="1">
      <c r="B409" s="29"/>
      <c r="C409" s="29"/>
      <c r="D409" s="29"/>
      <c r="E409" s="29"/>
      <c r="F409" s="29"/>
      <c r="G409" s="29"/>
    </row>
    <row r="410" spans="2:7" ht="13.5" customHeight="1">
      <c r="B410" s="29"/>
      <c r="C410" s="29"/>
      <c r="D410" s="29"/>
      <c r="E410" s="29"/>
      <c r="F410" s="29"/>
      <c r="G410" s="29"/>
    </row>
    <row r="411" spans="2:7" ht="13.5" customHeight="1">
      <c r="B411" s="29"/>
      <c r="C411" s="29"/>
      <c r="D411" s="29"/>
      <c r="E411" s="29"/>
      <c r="F411" s="29"/>
      <c r="G411" s="29"/>
    </row>
    <row r="412" spans="2:7" ht="13.5" customHeight="1">
      <c r="B412" s="29"/>
      <c r="C412" s="29"/>
      <c r="D412" s="29"/>
      <c r="E412" s="29"/>
      <c r="F412" s="29"/>
      <c r="G412" s="29"/>
    </row>
    <row r="413" spans="2:7" ht="13.5" customHeight="1">
      <c r="B413" s="29"/>
      <c r="C413" s="29"/>
      <c r="D413" s="29"/>
      <c r="E413" s="29"/>
      <c r="F413" s="29"/>
      <c r="G413" s="29"/>
    </row>
    <row r="414" spans="2:7" ht="13.5" customHeight="1">
      <c r="B414" s="29"/>
      <c r="C414" s="29"/>
      <c r="D414" s="29"/>
      <c r="E414" s="29"/>
      <c r="F414" s="29"/>
      <c r="G414" s="29"/>
    </row>
    <row r="415" spans="2:7" ht="13.5" customHeight="1">
      <c r="B415" s="29"/>
      <c r="C415" s="29"/>
      <c r="D415" s="29"/>
      <c r="E415" s="29"/>
      <c r="F415" s="29"/>
      <c r="G415" s="29"/>
    </row>
    <row r="416" spans="2:7" ht="13.5" customHeight="1">
      <c r="B416" s="29"/>
      <c r="C416" s="29"/>
      <c r="D416" s="29"/>
      <c r="E416" s="29"/>
      <c r="F416" s="29"/>
      <c r="G416" s="29"/>
    </row>
    <row r="417" spans="2:7" ht="13.5" customHeight="1">
      <c r="B417" s="29"/>
      <c r="C417" s="29"/>
      <c r="D417" s="29"/>
      <c r="E417" s="29"/>
      <c r="F417" s="29"/>
      <c r="G417" s="29"/>
    </row>
    <row r="418" spans="2:7" ht="13.5" customHeight="1">
      <c r="B418" s="29"/>
      <c r="C418" s="29"/>
      <c r="D418" s="29"/>
      <c r="E418" s="29"/>
      <c r="F418" s="29"/>
      <c r="G418" s="29"/>
    </row>
    <row r="419" spans="2:7" ht="13.5" customHeight="1">
      <c r="B419" s="29"/>
      <c r="C419" s="29"/>
      <c r="D419" s="29"/>
      <c r="E419" s="29"/>
      <c r="F419" s="29"/>
      <c r="G419" s="29"/>
    </row>
    <row r="420" spans="2:7" ht="13.5" customHeight="1">
      <c r="B420" s="29"/>
      <c r="C420" s="29"/>
      <c r="D420" s="29"/>
      <c r="E420" s="29"/>
      <c r="F420" s="29"/>
      <c r="G420" s="29"/>
    </row>
    <row r="421" spans="2:7" ht="13.5" customHeight="1">
      <c r="B421" s="29"/>
      <c r="C421" s="29"/>
      <c r="D421" s="29"/>
      <c r="E421" s="29"/>
      <c r="F421" s="29"/>
      <c r="G421" s="29"/>
    </row>
    <row r="422" spans="2:7" ht="13.5" customHeight="1">
      <c r="B422" s="29"/>
      <c r="C422" s="29"/>
      <c r="D422" s="29"/>
      <c r="E422" s="29"/>
      <c r="F422" s="29"/>
      <c r="G422" s="29"/>
    </row>
    <row r="423" spans="2:7" ht="13.5" customHeight="1">
      <c r="B423" s="29"/>
      <c r="C423" s="29"/>
      <c r="D423" s="29"/>
      <c r="E423" s="29"/>
      <c r="F423" s="29"/>
      <c r="G423" s="29"/>
    </row>
    <row r="424" spans="2:7" ht="13.5" customHeight="1">
      <c r="B424" s="29"/>
      <c r="C424" s="29"/>
      <c r="D424" s="29"/>
      <c r="E424" s="29"/>
      <c r="F424" s="29"/>
      <c r="G424" s="29"/>
    </row>
    <row r="425" spans="2:7" ht="13.5" customHeight="1">
      <c r="B425" s="29"/>
      <c r="C425" s="29"/>
      <c r="D425" s="29"/>
      <c r="E425" s="29"/>
      <c r="F425" s="29"/>
      <c r="G425" s="29"/>
    </row>
    <row r="426" spans="2:7" ht="13.5" customHeight="1">
      <c r="B426" s="29"/>
      <c r="C426" s="29"/>
      <c r="D426" s="29"/>
      <c r="E426" s="29"/>
      <c r="F426" s="29"/>
      <c r="G426" s="29"/>
    </row>
    <row r="427" spans="2:7" ht="13.5" customHeight="1">
      <c r="B427" s="29"/>
      <c r="C427" s="29"/>
      <c r="D427" s="29"/>
      <c r="E427" s="29"/>
      <c r="F427" s="29"/>
      <c r="G427" s="29"/>
    </row>
    <row r="428" spans="2:7" ht="13.5" customHeight="1">
      <c r="B428" s="29"/>
      <c r="C428" s="29"/>
      <c r="D428" s="29"/>
      <c r="E428" s="29"/>
      <c r="F428" s="29"/>
      <c r="G428" s="29"/>
    </row>
    <row r="429" spans="2:7" ht="13.5" customHeight="1">
      <c r="B429" s="29"/>
      <c r="C429" s="29"/>
      <c r="D429" s="29"/>
      <c r="E429" s="29"/>
      <c r="F429" s="29"/>
      <c r="G429" s="29"/>
    </row>
    <row r="430" spans="2:7" ht="13.5" customHeight="1">
      <c r="B430" s="29"/>
      <c r="C430" s="29"/>
      <c r="D430" s="29"/>
      <c r="E430" s="29"/>
      <c r="F430" s="29"/>
      <c r="G430" s="29"/>
    </row>
    <row r="431" spans="2:7" ht="13.5" customHeight="1">
      <c r="B431" s="29"/>
      <c r="C431" s="29"/>
      <c r="D431" s="29"/>
      <c r="E431" s="29"/>
      <c r="F431" s="29"/>
      <c r="G431" s="29"/>
    </row>
    <row r="432" spans="2:7" ht="13.5" customHeight="1">
      <c r="B432" s="29"/>
      <c r="C432" s="29"/>
      <c r="D432" s="29"/>
      <c r="E432" s="29"/>
      <c r="F432" s="29"/>
      <c r="G432" s="29"/>
    </row>
    <row r="433" spans="2:7" ht="13.5" customHeight="1">
      <c r="B433" s="29"/>
      <c r="C433" s="29"/>
      <c r="D433" s="29"/>
      <c r="E433" s="29"/>
      <c r="F433" s="29"/>
      <c r="G433" s="29"/>
    </row>
    <row r="434" spans="2:7" ht="13.5" customHeight="1">
      <c r="B434" s="29"/>
      <c r="C434" s="29"/>
      <c r="D434" s="29"/>
      <c r="E434" s="29"/>
      <c r="F434" s="29"/>
      <c r="G434" s="29"/>
    </row>
    <row r="435" spans="2:7" ht="13.5" customHeight="1">
      <c r="B435" s="29"/>
      <c r="C435" s="29"/>
      <c r="D435" s="29"/>
      <c r="E435" s="29"/>
      <c r="F435" s="29"/>
      <c r="G435" s="29"/>
    </row>
    <row r="436" spans="2:7" ht="13.5" customHeight="1">
      <c r="B436" s="29"/>
      <c r="C436" s="29"/>
      <c r="D436" s="29"/>
      <c r="E436" s="29"/>
      <c r="F436" s="29"/>
      <c r="G436" s="29"/>
    </row>
    <row r="437" spans="2:7" ht="13.5" customHeight="1">
      <c r="B437" s="29"/>
      <c r="C437" s="29"/>
      <c r="D437" s="29"/>
      <c r="E437" s="29"/>
      <c r="F437" s="29"/>
      <c r="G437" s="29"/>
    </row>
    <row r="438" spans="2:7" ht="13.5" customHeight="1">
      <c r="B438" s="29"/>
      <c r="C438" s="29"/>
      <c r="D438" s="29"/>
      <c r="E438" s="29"/>
      <c r="F438" s="29"/>
      <c r="G438" s="29"/>
    </row>
    <row r="439" spans="2:7" ht="13.5" customHeight="1">
      <c r="B439" s="29"/>
      <c r="C439" s="29"/>
      <c r="D439" s="29"/>
      <c r="E439" s="29"/>
      <c r="F439" s="29"/>
      <c r="G439" s="29"/>
    </row>
    <row r="440" spans="2:7" ht="13.5" customHeight="1">
      <c r="B440" s="29"/>
      <c r="C440" s="29"/>
      <c r="D440" s="29"/>
      <c r="E440" s="29"/>
      <c r="F440" s="29"/>
      <c r="G440" s="29"/>
    </row>
    <row r="441" spans="2:7" ht="13.5" customHeight="1">
      <c r="B441" s="29"/>
      <c r="C441" s="29"/>
      <c r="D441" s="29"/>
      <c r="E441" s="29"/>
      <c r="F441" s="29"/>
      <c r="G441" s="29"/>
    </row>
    <row r="442" spans="2:7" ht="13.5" customHeight="1">
      <c r="B442" s="29"/>
      <c r="C442" s="29"/>
      <c r="D442" s="29"/>
      <c r="E442" s="29"/>
      <c r="F442" s="29"/>
      <c r="G442" s="29"/>
    </row>
    <row r="443" spans="2:7" ht="13.5" customHeight="1">
      <c r="B443" s="29"/>
      <c r="C443" s="29"/>
      <c r="D443" s="29"/>
      <c r="E443" s="29"/>
      <c r="F443" s="29"/>
      <c r="G443" s="29"/>
    </row>
    <row r="444" spans="2:7" ht="13.5" customHeight="1">
      <c r="B444" s="29"/>
      <c r="C444" s="29"/>
      <c r="D444" s="29"/>
      <c r="E444" s="29"/>
      <c r="F444" s="29"/>
      <c r="G444" s="29"/>
    </row>
    <row r="445" spans="2:7" ht="13.5" customHeight="1">
      <c r="B445" s="29"/>
      <c r="C445" s="29"/>
      <c r="D445" s="29"/>
      <c r="E445" s="29"/>
      <c r="F445" s="29"/>
      <c r="G445" s="29"/>
    </row>
    <row r="446" spans="2:7" ht="13.5" customHeight="1">
      <c r="B446" s="29"/>
      <c r="C446" s="29"/>
      <c r="D446" s="29"/>
      <c r="E446" s="29"/>
      <c r="F446" s="29"/>
      <c r="G446" s="29"/>
    </row>
    <row r="447" spans="2:7" ht="13.5" customHeight="1">
      <c r="B447" s="29"/>
      <c r="C447" s="29"/>
      <c r="D447" s="29"/>
      <c r="E447" s="29"/>
      <c r="F447" s="29"/>
      <c r="G447" s="29"/>
    </row>
    <row r="448" spans="2:7" ht="13.5" customHeight="1">
      <c r="B448" s="29"/>
      <c r="C448" s="29"/>
      <c r="D448" s="29"/>
      <c r="E448" s="29"/>
      <c r="F448" s="29"/>
      <c r="G448" s="29"/>
    </row>
    <row r="449" spans="2:7" ht="13.5" customHeight="1">
      <c r="B449" s="29"/>
      <c r="C449" s="29"/>
      <c r="D449" s="29"/>
      <c r="E449" s="29"/>
      <c r="F449" s="29"/>
      <c r="G449" s="29"/>
    </row>
    <row r="450" spans="2:7" ht="13.5" customHeight="1">
      <c r="B450" s="29"/>
      <c r="C450" s="29"/>
      <c r="D450" s="29"/>
      <c r="E450" s="29"/>
      <c r="F450" s="29"/>
      <c r="G450" s="29"/>
    </row>
    <row r="451" spans="2:7" ht="13.5" customHeight="1">
      <c r="B451" s="29"/>
      <c r="C451" s="29"/>
      <c r="D451" s="29"/>
      <c r="E451" s="29"/>
      <c r="F451" s="29"/>
      <c r="G451" s="29"/>
    </row>
    <row r="452" spans="2:7" ht="13.5" customHeight="1">
      <c r="B452" s="29"/>
      <c r="C452" s="29"/>
      <c r="D452" s="29"/>
      <c r="E452" s="29"/>
      <c r="F452" s="29"/>
      <c r="G452" s="29"/>
    </row>
    <row r="453" spans="2:7" ht="13.5" customHeight="1">
      <c r="B453" s="29"/>
      <c r="C453" s="29"/>
      <c r="D453" s="29"/>
      <c r="E453" s="29"/>
      <c r="F453" s="29"/>
      <c r="G453" s="29"/>
    </row>
    <row r="454" spans="2:7" ht="13.5" customHeight="1">
      <c r="B454" s="29"/>
      <c r="C454" s="29"/>
      <c r="D454" s="29"/>
      <c r="E454" s="29"/>
      <c r="F454" s="29"/>
      <c r="G454" s="29"/>
    </row>
    <row r="455" spans="2:7" ht="13.5" customHeight="1">
      <c r="B455" s="29"/>
      <c r="C455" s="29"/>
      <c r="D455" s="29"/>
      <c r="E455" s="29"/>
      <c r="F455" s="29"/>
      <c r="G455" s="29"/>
    </row>
    <row r="456" spans="2:7" ht="13.5" customHeight="1">
      <c r="B456" s="29"/>
      <c r="C456" s="29"/>
      <c r="D456" s="29"/>
      <c r="E456" s="29"/>
      <c r="F456" s="29"/>
      <c r="G456" s="29"/>
    </row>
    <row r="457" spans="2:7" ht="13.5" customHeight="1">
      <c r="B457" s="29"/>
      <c r="C457" s="29"/>
      <c r="D457" s="29"/>
      <c r="E457" s="29"/>
      <c r="F457" s="29"/>
      <c r="G457" s="29"/>
    </row>
    <row r="458" spans="2:7" ht="13.5" customHeight="1">
      <c r="B458" s="29"/>
      <c r="C458" s="29"/>
      <c r="D458" s="29"/>
      <c r="E458" s="29"/>
      <c r="F458" s="29"/>
      <c r="G458" s="29"/>
    </row>
    <row r="459" spans="2:7" ht="13.5" customHeight="1">
      <c r="B459" s="29"/>
      <c r="C459" s="29"/>
      <c r="D459" s="29"/>
      <c r="E459" s="29"/>
      <c r="F459" s="29"/>
      <c r="G459" s="29"/>
    </row>
    <row r="460" spans="2:7" ht="13.5" customHeight="1">
      <c r="B460" s="29"/>
      <c r="C460" s="29"/>
      <c r="D460" s="29"/>
      <c r="E460" s="29"/>
      <c r="F460" s="29"/>
      <c r="G460" s="29"/>
    </row>
    <row r="461" spans="2:7" ht="13.5" customHeight="1">
      <c r="B461" s="29"/>
      <c r="C461" s="29"/>
      <c r="D461" s="29"/>
      <c r="E461" s="29"/>
      <c r="F461" s="29"/>
      <c r="G461" s="29"/>
    </row>
    <row r="462" spans="2:7" ht="13.5" customHeight="1">
      <c r="B462" s="29"/>
      <c r="C462" s="29"/>
      <c r="D462" s="29"/>
      <c r="E462" s="29"/>
      <c r="F462" s="29"/>
      <c r="G462" s="29"/>
    </row>
    <row r="463" spans="2:7" ht="13.5" customHeight="1">
      <c r="B463" s="29"/>
      <c r="C463" s="29"/>
      <c r="D463" s="29"/>
      <c r="E463" s="29"/>
      <c r="F463" s="29"/>
      <c r="G463" s="29"/>
    </row>
    <row r="464" spans="2:7" ht="13.5" customHeight="1">
      <c r="B464" s="29"/>
      <c r="C464" s="29"/>
      <c r="D464" s="29"/>
      <c r="E464" s="29"/>
      <c r="F464" s="29"/>
      <c r="G464" s="29"/>
    </row>
    <row r="465" spans="2:7" ht="13.5" customHeight="1">
      <c r="B465" s="29"/>
      <c r="C465" s="29"/>
      <c r="D465" s="29"/>
      <c r="E465" s="29"/>
      <c r="F465" s="29"/>
      <c r="G465" s="29"/>
    </row>
    <row r="466" spans="2:7" ht="13.5" customHeight="1">
      <c r="B466" s="29"/>
      <c r="C466" s="29"/>
      <c r="D466" s="29"/>
      <c r="E466" s="29"/>
      <c r="F466" s="29"/>
      <c r="G466" s="29"/>
    </row>
    <row r="467" spans="2:7" ht="13.5" customHeight="1">
      <c r="B467" s="29"/>
      <c r="C467" s="29"/>
      <c r="D467" s="29"/>
      <c r="E467" s="29"/>
      <c r="F467" s="29"/>
      <c r="G467" s="29"/>
    </row>
    <row r="468" spans="2:7" ht="13.5" customHeight="1">
      <c r="B468" s="29"/>
      <c r="C468" s="29"/>
      <c r="D468" s="29"/>
      <c r="E468" s="29"/>
      <c r="F468" s="29"/>
      <c r="G468" s="29"/>
    </row>
    <row r="469" spans="2:7" ht="13.5" customHeight="1">
      <c r="B469" s="29"/>
      <c r="C469" s="29"/>
      <c r="D469" s="29"/>
      <c r="E469" s="29"/>
      <c r="F469" s="29"/>
      <c r="G469" s="29"/>
    </row>
    <row r="470" spans="2:7" ht="13.5" customHeight="1">
      <c r="B470" s="29"/>
      <c r="C470" s="29"/>
      <c r="D470" s="29"/>
      <c r="E470" s="29"/>
      <c r="F470" s="29"/>
      <c r="G470" s="29"/>
    </row>
    <row r="471" spans="2:7" ht="13.5" customHeight="1">
      <c r="B471" s="29"/>
      <c r="C471" s="29"/>
      <c r="D471" s="29"/>
      <c r="E471" s="29"/>
      <c r="F471" s="29"/>
      <c r="G471" s="29"/>
    </row>
    <row r="472" spans="2:7" ht="13.5" customHeight="1">
      <c r="B472" s="29"/>
      <c r="C472" s="29"/>
      <c r="D472" s="29"/>
      <c r="E472" s="29"/>
      <c r="F472" s="29"/>
      <c r="G472" s="29"/>
    </row>
    <row r="473" spans="2:7" ht="13.5" customHeight="1">
      <c r="B473" s="29"/>
      <c r="C473" s="29"/>
      <c r="D473" s="29"/>
      <c r="E473" s="29"/>
      <c r="F473" s="29"/>
      <c r="G473" s="29"/>
    </row>
    <row r="474" spans="2:7" ht="13.5" customHeight="1">
      <c r="B474" s="29"/>
      <c r="C474" s="29"/>
      <c r="D474" s="29"/>
      <c r="E474" s="29"/>
      <c r="F474" s="29"/>
      <c r="G474" s="29"/>
    </row>
    <row r="475" spans="2:7" ht="13.5" customHeight="1">
      <c r="B475" s="29"/>
      <c r="C475" s="29"/>
      <c r="D475" s="29"/>
      <c r="E475" s="29"/>
      <c r="F475" s="29"/>
      <c r="G475" s="29"/>
    </row>
    <row r="476" spans="2:7" ht="13.5" customHeight="1">
      <c r="B476" s="29"/>
      <c r="C476" s="29"/>
      <c r="D476" s="29"/>
      <c r="E476" s="29"/>
      <c r="F476" s="29"/>
      <c r="G476" s="29"/>
    </row>
    <row r="477" spans="2:7" ht="13.5" customHeight="1">
      <c r="B477" s="29"/>
      <c r="C477" s="29"/>
      <c r="D477" s="29"/>
      <c r="E477" s="29"/>
      <c r="F477" s="29"/>
      <c r="G477" s="29"/>
    </row>
    <row r="478" spans="2:7" ht="13.5" customHeight="1">
      <c r="B478" s="29"/>
      <c r="C478" s="29"/>
      <c r="D478" s="29"/>
      <c r="E478" s="29"/>
      <c r="F478" s="29"/>
      <c r="G478" s="29"/>
    </row>
    <row r="479" spans="2:7" ht="13.5" customHeight="1">
      <c r="B479" s="29"/>
      <c r="C479" s="29"/>
      <c r="D479" s="29"/>
      <c r="E479" s="29"/>
      <c r="F479" s="29"/>
      <c r="G479" s="29"/>
    </row>
    <row r="480" spans="2:7" ht="13.5" customHeight="1">
      <c r="B480" s="29"/>
      <c r="C480" s="29"/>
      <c r="D480" s="29"/>
      <c r="E480" s="29"/>
      <c r="F480" s="29"/>
      <c r="G480" s="29"/>
    </row>
    <row r="481" spans="2:7" ht="13.5" customHeight="1">
      <c r="B481" s="29"/>
      <c r="C481" s="29"/>
      <c r="D481" s="29"/>
      <c r="E481" s="29"/>
      <c r="F481" s="29"/>
      <c r="G481" s="29"/>
    </row>
    <row r="482" spans="2:7" ht="13.5" customHeight="1">
      <c r="B482" s="29"/>
      <c r="C482" s="29"/>
      <c r="D482" s="29"/>
      <c r="E482" s="29"/>
      <c r="F482" s="29"/>
      <c r="G482" s="29"/>
    </row>
    <row r="483" spans="2:7" ht="13.5" customHeight="1">
      <c r="B483" s="29"/>
      <c r="C483" s="29"/>
      <c r="D483" s="29"/>
      <c r="E483" s="29"/>
      <c r="F483" s="29"/>
      <c r="G483" s="29"/>
    </row>
    <row r="484" spans="2:7" ht="13.5" customHeight="1">
      <c r="B484" s="29"/>
      <c r="C484" s="29"/>
      <c r="D484" s="29"/>
      <c r="E484" s="29"/>
      <c r="F484" s="29"/>
      <c r="G484" s="29"/>
    </row>
    <row r="485" spans="2:7" ht="13.5" customHeight="1">
      <c r="B485" s="29"/>
      <c r="C485" s="29"/>
      <c r="D485" s="29"/>
      <c r="E485" s="29"/>
      <c r="F485" s="29"/>
      <c r="G485" s="29"/>
    </row>
    <row r="486" spans="2:7" ht="13.5" customHeight="1">
      <c r="B486" s="29"/>
      <c r="C486" s="29"/>
      <c r="D486" s="29"/>
      <c r="E486" s="29"/>
      <c r="F486" s="29"/>
      <c r="G486" s="29"/>
    </row>
    <row r="487" spans="2:7" ht="13.5" customHeight="1">
      <c r="B487" s="29"/>
      <c r="C487" s="29"/>
      <c r="D487" s="29"/>
      <c r="E487" s="29"/>
      <c r="F487" s="29"/>
      <c r="G487" s="29"/>
    </row>
    <row r="488" spans="2:7" ht="13.5" customHeight="1">
      <c r="B488" s="29"/>
      <c r="C488" s="29"/>
      <c r="D488" s="29"/>
      <c r="E488" s="29"/>
      <c r="F488" s="29"/>
      <c r="G488" s="29"/>
    </row>
    <row r="489" spans="2:7" ht="13.5" customHeight="1">
      <c r="B489" s="29"/>
      <c r="C489" s="29"/>
      <c r="D489" s="29"/>
      <c r="E489" s="29"/>
      <c r="F489" s="29"/>
      <c r="G489" s="29"/>
    </row>
    <row r="490" spans="2:7" ht="13.5" customHeight="1">
      <c r="B490" s="29"/>
      <c r="C490" s="29"/>
      <c r="D490" s="29"/>
      <c r="E490" s="29"/>
      <c r="F490" s="29"/>
      <c r="G490" s="29"/>
    </row>
    <row r="491" spans="2:7" ht="13.5" customHeight="1">
      <c r="B491" s="29"/>
      <c r="C491" s="29"/>
      <c r="D491" s="29"/>
      <c r="E491" s="29"/>
      <c r="F491" s="29"/>
      <c r="G491" s="29"/>
    </row>
    <row r="492" spans="2:7" ht="13.5" customHeight="1">
      <c r="B492" s="29"/>
      <c r="C492" s="29"/>
      <c r="D492" s="29"/>
      <c r="E492" s="29"/>
      <c r="F492" s="29"/>
      <c r="G492" s="29"/>
    </row>
    <row r="493" spans="2:7" ht="13.5" customHeight="1">
      <c r="B493" s="29"/>
      <c r="C493" s="29"/>
      <c r="D493" s="29"/>
      <c r="E493" s="29"/>
      <c r="F493" s="29"/>
      <c r="G493" s="29"/>
    </row>
    <row r="494" spans="2:7" ht="13.5" customHeight="1">
      <c r="B494" s="29"/>
      <c r="C494" s="29"/>
      <c r="D494" s="29"/>
      <c r="E494" s="29"/>
      <c r="F494" s="29"/>
      <c r="G494" s="29"/>
    </row>
    <row r="495" spans="2:7" ht="13.5" customHeight="1">
      <c r="B495" s="29"/>
      <c r="C495" s="29"/>
      <c r="D495" s="29"/>
      <c r="E495" s="29"/>
      <c r="F495" s="29"/>
      <c r="G495" s="29"/>
    </row>
    <row r="496" spans="2:7" ht="13.5" customHeight="1">
      <c r="B496" s="29"/>
      <c r="C496" s="29"/>
      <c r="D496" s="29"/>
      <c r="E496" s="29"/>
      <c r="F496" s="29"/>
      <c r="G496" s="29"/>
    </row>
    <row r="497" spans="2:7" ht="13.5" customHeight="1">
      <c r="B497" s="29"/>
      <c r="C497" s="29"/>
      <c r="D497" s="29"/>
      <c r="E497" s="29"/>
      <c r="F497" s="29"/>
      <c r="G497" s="29"/>
    </row>
    <row r="498" spans="2:7" ht="13.5" customHeight="1">
      <c r="B498" s="29"/>
      <c r="C498" s="29"/>
      <c r="D498" s="29"/>
      <c r="E498" s="29"/>
      <c r="F498" s="29"/>
      <c r="G498" s="29"/>
    </row>
    <row r="499" spans="2:7" ht="13.5" customHeight="1">
      <c r="B499" s="29"/>
      <c r="C499" s="29"/>
      <c r="D499" s="29"/>
      <c r="E499" s="29"/>
      <c r="F499" s="29"/>
      <c r="G499" s="29"/>
    </row>
    <row r="500" spans="2:7" ht="13.5" customHeight="1">
      <c r="B500" s="29"/>
      <c r="C500" s="29"/>
      <c r="D500" s="29"/>
      <c r="E500" s="29"/>
      <c r="F500" s="29"/>
      <c r="G500" s="29"/>
    </row>
    <row r="501" spans="2:7" ht="13.5" customHeight="1">
      <c r="B501" s="29"/>
      <c r="C501" s="29"/>
      <c r="D501" s="29"/>
      <c r="E501" s="29"/>
      <c r="F501" s="29"/>
      <c r="G501" s="29"/>
    </row>
    <row r="502" spans="2:7" ht="13.5" customHeight="1">
      <c r="B502" s="29"/>
      <c r="C502" s="29"/>
      <c r="D502" s="29"/>
      <c r="E502" s="29"/>
      <c r="F502" s="29"/>
      <c r="G502" s="29"/>
    </row>
    <row r="503" spans="2:7" ht="13.5" customHeight="1">
      <c r="B503" s="29"/>
      <c r="C503" s="29"/>
      <c r="D503" s="29"/>
      <c r="E503" s="29"/>
      <c r="F503" s="29"/>
      <c r="G503" s="29"/>
    </row>
    <row r="504" spans="2:7" ht="13.5" customHeight="1">
      <c r="B504" s="29"/>
      <c r="C504" s="29"/>
      <c r="D504" s="29"/>
      <c r="E504" s="29"/>
      <c r="F504" s="29"/>
      <c r="G504" s="29"/>
    </row>
    <row r="505" spans="2:7" ht="13.5" customHeight="1">
      <c r="B505" s="29"/>
      <c r="C505" s="29"/>
      <c r="D505" s="29"/>
      <c r="E505" s="29"/>
      <c r="F505" s="29"/>
      <c r="G505" s="29"/>
    </row>
    <row r="506" spans="2:7" ht="13.5" customHeight="1">
      <c r="B506" s="29"/>
      <c r="C506" s="29"/>
      <c r="D506" s="29"/>
      <c r="E506" s="29"/>
      <c r="F506" s="29"/>
      <c r="G506" s="29"/>
    </row>
    <row r="507" spans="2:7" ht="13.5" customHeight="1">
      <c r="B507" s="29"/>
      <c r="C507" s="29"/>
      <c r="D507" s="29"/>
      <c r="E507" s="29"/>
      <c r="F507" s="29"/>
      <c r="G507" s="29"/>
    </row>
    <row r="508" spans="2:7" ht="13.5" customHeight="1">
      <c r="B508" s="29"/>
      <c r="C508" s="29"/>
      <c r="D508" s="29"/>
      <c r="E508" s="29"/>
      <c r="F508" s="29"/>
      <c r="G508" s="29"/>
    </row>
    <row r="509" spans="2:7" ht="13.5" customHeight="1">
      <c r="B509" s="29"/>
      <c r="C509" s="29"/>
      <c r="D509" s="29"/>
      <c r="E509" s="29"/>
      <c r="F509" s="29"/>
      <c r="G509" s="29"/>
    </row>
    <row r="510" spans="2:7" ht="13.5" customHeight="1">
      <c r="B510" s="29"/>
      <c r="C510" s="29"/>
      <c r="D510" s="29"/>
      <c r="E510" s="29"/>
      <c r="F510" s="29"/>
      <c r="G510" s="29"/>
    </row>
    <row r="511" spans="2:7" ht="13.5" customHeight="1">
      <c r="B511" s="29"/>
      <c r="C511" s="29"/>
      <c r="D511" s="29"/>
      <c r="E511" s="29"/>
      <c r="F511" s="29"/>
      <c r="G511" s="29"/>
    </row>
    <row r="512" spans="2:7" ht="13.5" customHeight="1">
      <c r="B512" s="29"/>
      <c r="C512" s="29"/>
      <c r="D512" s="29"/>
      <c r="E512" s="29"/>
      <c r="F512" s="29"/>
      <c r="G512" s="29"/>
    </row>
    <row r="513" spans="2:7" ht="13.5" customHeight="1">
      <c r="B513" s="29"/>
      <c r="C513" s="29"/>
      <c r="D513" s="29"/>
      <c r="E513" s="29"/>
      <c r="F513" s="29"/>
      <c r="G513" s="29"/>
    </row>
    <row r="514" spans="2:7" ht="13.5" customHeight="1">
      <c r="B514" s="29"/>
      <c r="C514" s="29"/>
      <c r="D514" s="29"/>
      <c r="E514" s="29"/>
      <c r="F514" s="29"/>
      <c r="G514" s="29"/>
    </row>
    <row r="515" spans="2:7" ht="13.5" customHeight="1">
      <c r="B515" s="29"/>
      <c r="C515" s="29"/>
      <c r="D515" s="29"/>
      <c r="E515" s="29"/>
      <c r="F515" s="29"/>
      <c r="G515" s="29"/>
    </row>
    <row r="516" spans="2:7" ht="13.5" customHeight="1">
      <c r="B516" s="29"/>
      <c r="C516" s="29"/>
      <c r="D516" s="29"/>
      <c r="E516" s="29"/>
      <c r="F516" s="29"/>
      <c r="G516" s="29"/>
    </row>
    <row r="517" spans="2:7" ht="13.5" customHeight="1">
      <c r="B517" s="29"/>
      <c r="C517" s="29"/>
      <c r="D517" s="29"/>
      <c r="E517" s="29"/>
      <c r="F517" s="29"/>
      <c r="G517" s="29"/>
    </row>
    <row r="518" spans="2:7" ht="13.5" customHeight="1">
      <c r="B518" s="29"/>
      <c r="C518" s="29"/>
      <c r="D518" s="29"/>
      <c r="E518" s="29"/>
      <c r="F518" s="29"/>
      <c r="G518" s="29"/>
    </row>
    <row r="519" spans="2:7" ht="13.5" customHeight="1">
      <c r="B519" s="29"/>
      <c r="C519" s="29"/>
      <c r="D519" s="29"/>
      <c r="E519" s="29"/>
      <c r="F519" s="29"/>
      <c r="G519" s="29"/>
    </row>
    <row r="520" spans="2:7" ht="13.5" customHeight="1">
      <c r="B520" s="29"/>
      <c r="C520" s="29"/>
      <c r="D520" s="29"/>
      <c r="E520" s="29"/>
      <c r="F520" s="29"/>
      <c r="G520" s="29"/>
    </row>
    <row r="521" spans="2:7" ht="13.5" customHeight="1">
      <c r="B521" s="29"/>
      <c r="C521" s="29"/>
      <c r="D521" s="29"/>
      <c r="E521" s="29"/>
      <c r="F521" s="29"/>
      <c r="G521" s="29"/>
    </row>
    <row r="522" spans="2:7" ht="13.5" customHeight="1">
      <c r="B522" s="29"/>
      <c r="C522" s="29"/>
      <c r="D522" s="29"/>
      <c r="E522" s="29"/>
      <c r="F522" s="29"/>
      <c r="G522" s="29"/>
    </row>
    <row r="523" spans="2:7" ht="13.5" customHeight="1">
      <c r="B523" s="29"/>
      <c r="C523" s="29"/>
      <c r="D523" s="29"/>
      <c r="E523" s="29"/>
      <c r="F523" s="29"/>
      <c r="G523" s="29"/>
    </row>
    <row r="524" spans="2:7" ht="13.5" customHeight="1">
      <c r="B524" s="29"/>
      <c r="C524" s="29"/>
      <c r="D524" s="29"/>
      <c r="E524" s="29"/>
      <c r="F524" s="29"/>
      <c r="G524" s="29"/>
    </row>
    <row r="525" spans="2:7" ht="13.5" customHeight="1">
      <c r="B525" s="29"/>
      <c r="C525" s="29"/>
      <c r="D525" s="29"/>
      <c r="E525" s="29"/>
      <c r="F525" s="29"/>
      <c r="G525" s="29"/>
    </row>
    <row r="526" spans="2:7" ht="13.5" customHeight="1">
      <c r="B526" s="29"/>
      <c r="C526" s="29"/>
      <c r="D526" s="29"/>
      <c r="E526" s="29"/>
      <c r="F526" s="29"/>
      <c r="G526" s="29"/>
    </row>
    <row r="527" spans="2:7" ht="13.5" customHeight="1">
      <c r="B527" s="29"/>
      <c r="C527" s="29"/>
      <c r="D527" s="29"/>
      <c r="E527" s="29"/>
      <c r="F527" s="29"/>
      <c r="G527" s="29"/>
    </row>
    <row r="528" spans="2:7" ht="13.5" customHeight="1">
      <c r="B528" s="29"/>
      <c r="C528" s="29"/>
      <c r="D528" s="29"/>
      <c r="E528" s="29"/>
      <c r="F528" s="29"/>
      <c r="G528" s="29"/>
    </row>
    <row r="529" spans="2:7" ht="13.5" customHeight="1">
      <c r="B529" s="29"/>
      <c r="C529" s="29"/>
      <c r="D529" s="29"/>
      <c r="E529" s="29"/>
      <c r="F529" s="29"/>
      <c r="G529" s="29"/>
    </row>
    <row r="530" spans="2:7" ht="13.5" customHeight="1">
      <c r="B530" s="29"/>
      <c r="C530" s="29"/>
      <c r="D530" s="29"/>
      <c r="E530" s="29"/>
      <c r="F530" s="29"/>
      <c r="G530" s="29"/>
    </row>
    <row r="531" spans="2:7" ht="13.5" customHeight="1">
      <c r="B531" s="29"/>
      <c r="C531" s="29"/>
      <c r="D531" s="29"/>
      <c r="E531" s="29"/>
      <c r="F531" s="29"/>
      <c r="G531" s="29"/>
    </row>
    <row r="532" spans="2:7" ht="13.5" customHeight="1">
      <c r="B532" s="29"/>
      <c r="C532" s="29"/>
      <c r="D532" s="29"/>
      <c r="E532" s="29"/>
      <c r="F532" s="29"/>
      <c r="G532" s="29"/>
    </row>
    <row r="533" spans="2:7" ht="13.5" customHeight="1">
      <c r="B533" s="29"/>
      <c r="C533" s="29"/>
      <c r="D533" s="29"/>
      <c r="E533" s="29"/>
      <c r="F533" s="29"/>
      <c r="G533" s="29"/>
    </row>
    <row r="534" spans="2:7" ht="13.5" customHeight="1">
      <c r="B534" s="29"/>
      <c r="C534" s="29"/>
      <c r="D534" s="29"/>
      <c r="E534" s="29"/>
      <c r="F534" s="29"/>
      <c r="G534" s="29"/>
    </row>
    <row r="535" spans="2:7" ht="13.5" customHeight="1">
      <c r="B535" s="29"/>
      <c r="C535" s="29"/>
      <c r="D535" s="29"/>
      <c r="E535" s="29"/>
      <c r="F535" s="29"/>
      <c r="G535" s="29"/>
    </row>
    <row r="536" spans="2:7" ht="13.5" customHeight="1">
      <c r="B536" s="29"/>
      <c r="C536" s="29"/>
      <c r="D536" s="29"/>
      <c r="E536" s="29"/>
      <c r="F536" s="29"/>
      <c r="G536" s="29"/>
    </row>
    <row r="537" spans="2:7" ht="13.5" customHeight="1">
      <c r="B537" s="29"/>
      <c r="C537" s="29"/>
      <c r="D537" s="29"/>
      <c r="E537" s="29"/>
      <c r="F537" s="29"/>
      <c r="G537" s="29"/>
    </row>
    <row r="538" spans="2:7" ht="13.5" customHeight="1">
      <c r="B538" s="29"/>
      <c r="C538" s="29"/>
      <c r="D538" s="29"/>
      <c r="E538" s="29"/>
      <c r="F538" s="29"/>
      <c r="G538" s="29"/>
    </row>
    <row r="539" spans="2:7" ht="13.5" customHeight="1">
      <c r="B539" s="29"/>
      <c r="C539" s="29"/>
      <c r="D539" s="29"/>
      <c r="E539" s="29"/>
      <c r="F539" s="29"/>
      <c r="G539" s="29"/>
    </row>
    <row r="540" spans="2:7" ht="13.5" customHeight="1">
      <c r="B540" s="29"/>
      <c r="C540" s="29"/>
      <c r="D540" s="29"/>
      <c r="E540" s="29"/>
      <c r="F540" s="29"/>
      <c r="G540" s="29"/>
    </row>
    <row r="541" spans="2:7" ht="13.5" customHeight="1">
      <c r="B541" s="29"/>
      <c r="C541" s="29"/>
      <c r="D541" s="29"/>
      <c r="E541" s="29"/>
      <c r="F541" s="29"/>
      <c r="G541" s="29"/>
    </row>
    <row r="542" spans="2:7" ht="13.5" customHeight="1">
      <c r="B542" s="29"/>
      <c r="C542" s="29"/>
      <c r="D542" s="29"/>
      <c r="E542" s="29"/>
      <c r="F542" s="29"/>
      <c r="G542" s="29"/>
    </row>
    <row r="543" spans="2:7" ht="13.5" customHeight="1">
      <c r="B543" s="29"/>
      <c r="C543" s="29"/>
      <c r="D543" s="29"/>
      <c r="E543" s="29"/>
      <c r="F543" s="29"/>
      <c r="G543" s="29"/>
    </row>
    <row r="544" spans="2:7" ht="13.5" customHeight="1">
      <c r="B544" s="29"/>
      <c r="C544" s="29"/>
      <c r="D544" s="29"/>
      <c r="E544" s="29"/>
      <c r="F544" s="29"/>
      <c r="G544" s="29"/>
    </row>
    <row r="545" spans="2:7" ht="13.5" customHeight="1">
      <c r="B545" s="29"/>
      <c r="C545" s="29"/>
      <c r="D545" s="29"/>
      <c r="E545" s="29"/>
      <c r="F545" s="29"/>
      <c r="G545" s="29"/>
    </row>
    <row r="546" spans="2:7" ht="13.5" customHeight="1">
      <c r="B546" s="29"/>
      <c r="C546" s="29"/>
      <c r="D546" s="29"/>
      <c r="E546" s="29"/>
      <c r="F546" s="29"/>
      <c r="G546" s="29"/>
    </row>
    <row r="547" spans="2:7" ht="13.5" customHeight="1">
      <c r="B547" s="29"/>
      <c r="C547" s="29"/>
      <c r="D547" s="29"/>
      <c r="E547" s="29"/>
      <c r="F547" s="29"/>
      <c r="G547" s="29"/>
    </row>
    <row r="548" spans="2:7" ht="13.5" customHeight="1">
      <c r="B548" s="29"/>
      <c r="C548" s="29"/>
      <c r="D548" s="29"/>
      <c r="E548" s="29"/>
      <c r="F548" s="29"/>
      <c r="G548" s="29"/>
    </row>
    <row r="549" spans="2:7" ht="13.5" customHeight="1">
      <c r="B549" s="29"/>
      <c r="C549" s="29"/>
      <c r="D549" s="29"/>
      <c r="E549" s="29"/>
      <c r="F549" s="29"/>
      <c r="G549" s="29"/>
    </row>
    <row r="550" spans="2:7" ht="13.5" customHeight="1">
      <c r="B550" s="29"/>
      <c r="C550" s="29"/>
      <c r="D550" s="29"/>
      <c r="E550" s="29"/>
      <c r="F550" s="29"/>
      <c r="G550" s="29"/>
    </row>
    <row r="551" spans="2:7" ht="13.5" customHeight="1">
      <c r="B551" s="29"/>
      <c r="C551" s="29"/>
      <c r="D551" s="29"/>
      <c r="E551" s="29"/>
      <c r="F551" s="29"/>
      <c r="G551" s="29"/>
    </row>
    <row r="552" spans="2:7" ht="13.5" customHeight="1">
      <c r="B552" s="29"/>
      <c r="C552" s="29"/>
      <c r="D552" s="29"/>
      <c r="E552" s="29"/>
      <c r="F552" s="29"/>
      <c r="G552" s="29"/>
    </row>
    <row r="553" spans="2:7" ht="13.5" customHeight="1">
      <c r="B553" s="29"/>
      <c r="C553" s="29"/>
      <c r="D553" s="29"/>
      <c r="E553" s="29"/>
      <c r="F553" s="29"/>
      <c r="G553" s="29"/>
    </row>
    <row r="554" spans="2:7" ht="13.5" customHeight="1">
      <c r="B554" s="29"/>
      <c r="C554" s="29"/>
      <c r="D554" s="29"/>
      <c r="E554" s="29"/>
      <c r="F554" s="29"/>
      <c r="G554" s="29"/>
    </row>
    <row r="555" spans="2:7" ht="13.5" customHeight="1">
      <c r="B555" s="29"/>
      <c r="C555" s="29"/>
      <c r="D555" s="29"/>
      <c r="E555" s="29"/>
      <c r="F555" s="29"/>
      <c r="G555" s="29"/>
    </row>
    <row r="556" spans="2:7" ht="13.5" customHeight="1">
      <c r="B556" s="29"/>
      <c r="C556" s="29"/>
      <c r="D556" s="29"/>
      <c r="E556" s="29"/>
      <c r="F556" s="29"/>
      <c r="G556" s="29"/>
    </row>
    <row r="557" spans="2:7" ht="13.5" customHeight="1">
      <c r="B557" s="29"/>
      <c r="C557" s="29"/>
      <c r="D557" s="29"/>
      <c r="E557" s="29"/>
      <c r="F557" s="29"/>
      <c r="G557" s="29"/>
    </row>
    <row r="558" spans="2:7" ht="13.5" customHeight="1">
      <c r="B558" s="29"/>
      <c r="C558" s="29"/>
      <c r="D558" s="29"/>
      <c r="E558" s="29"/>
      <c r="F558" s="29"/>
      <c r="G558" s="29"/>
    </row>
    <row r="559" spans="2:7" ht="13.5" customHeight="1">
      <c r="B559" s="29"/>
      <c r="C559" s="29"/>
      <c r="D559" s="29"/>
      <c r="E559" s="29"/>
      <c r="F559" s="29"/>
      <c r="G559" s="29"/>
    </row>
    <row r="560" spans="2:7" ht="13.5" customHeight="1">
      <c r="B560" s="29"/>
      <c r="C560" s="29"/>
      <c r="D560" s="29"/>
      <c r="E560" s="29"/>
      <c r="F560" s="29"/>
      <c r="G560" s="29"/>
    </row>
    <row r="561" spans="2:7" ht="13.5" customHeight="1">
      <c r="B561" s="29"/>
      <c r="C561" s="29"/>
      <c r="D561" s="29"/>
      <c r="E561" s="29"/>
      <c r="F561" s="29"/>
      <c r="G561" s="29"/>
    </row>
    <row r="562" spans="2:7" ht="13.5" customHeight="1">
      <c r="B562" s="29"/>
      <c r="C562" s="29"/>
      <c r="D562" s="29"/>
      <c r="E562" s="29"/>
      <c r="F562" s="29"/>
      <c r="G562" s="29"/>
    </row>
    <row r="563" spans="2:7" ht="13.5" customHeight="1">
      <c r="B563" s="29"/>
      <c r="C563" s="29"/>
      <c r="D563" s="29"/>
      <c r="E563" s="29"/>
      <c r="F563" s="29"/>
      <c r="G563" s="29"/>
    </row>
    <row r="564" spans="2:7" ht="13.5" customHeight="1">
      <c r="B564" s="29"/>
      <c r="C564" s="29"/>
      <c r="D564" s="29"/>
      <c r="E564" s="29"/>
      <c r="F564" s="29"/>
      <c r="G564" s="29"/>
    </row>
    <row r="565" spans="2:7" ht="13.5" customHeight="1">
      <c r="B565" s="29"/>
      <c r="C565" s="29"/>
      <c r="D565" s="29"/>
      <c r="E565" s="29"/>
      <c r="F565" s="29"/>
      <c r="G565" s="29"/>
    </row>
    <row r="566" spans="2:7" ht="13.5" customHeight="1">
      <c r="B566" s="29"/>
      <c r="C566" s="29"/>
      <c r="D566" s="29"/>
      <c r="E566" s="29"/>
      <c r="F566" s="29"/>
      <c r="G566" s="29"/>
    </row>
    <row r="567" spans="2:7" ht="13.5" customHeight="1">
      <c r="B567" s="29"/>
      <c r="C567" s="29"/>
      <c r="D567" s="29"/>
      <c r="E567" s="29"/>
      <c r="F567" s="29"/>
      <c r="G567" s="29"/>
    </row>
    <row r="568" spans="2:7" ht="13.5" customHeight="1">
      <c r="B568" s="29"/>
      <c r="C568" s="29"/>
      <c r="D568" s="29"/>
      <c r="E568" s="29"/>
      <c r="F568" s="29"/>
      <c r="G568" s="29"/>
    </row>
    <row r="569" spans="2:7" ht="13.5" customHeight="1">
      <c r="B569" s="29"/>
      <c r="C569" s="29"/>
      <c r="D569" s="29"/>
      <c r="E569" s="29"/>
      <c r="F569" s="29"/>
      <c r="G569" s="29"/>
    </row>
    <row r="570" spans="2:7" ht="13.5" customHeight="1">
      <c r="B570" s="29"/>
      <c r="C570" s="29"/>
      <c r="D570" s="29"/>
      <c r="E570" s="29"/>
      <c r="F570" s="29"/>
      <c r="G570" s="29"/>
    </row>
    <row r="571" spans="2:7" ht="13.5" customHeight="1">
      <c r="B571" s="29"/>
      <c r="C571" s="29"/>
      <c r="D571" s="29"/>
      <c r="E571" s="29"/>
      <c r="F571" s="29"/>
      <c r="G571" s="29"/>
    </row>
    <row r="572" spans="2:7" ht="13.5" customHeight="1">
      <c r="B572" s="29"/>
      <c r="C572" s="29"/>
      <c r="D572" s="29"/>
      <c r="E572" s="29"/>
      <c r="F572" s="29"/>
      <c r="G572" s="29"/>
    </row>
    <row r="573" spans="2:7" ht="13.5" customHeight="1">
      <c r="B573" s="29"/>
      <c r="C573" s="29"/>
      <c r="D573" s="29"/>
      <c r="E573" s="29"/>
      <c r="F573" s="29"/>
      <c r="G573" s="29"/>
    </row>
    <row r="574" spans="2:7" ht="13.5" customHeight="1">
      <c r="B574" s="29"/>
      <c r="C574" s="29"/>
      <c r="D574" s="29"/>
      <c r="E574" s="29"/>
      <c r="F574" s="29"/>
      <c r="G574" s="29"/>
    </row>
    <row r="575" spans="2:7" ht="13.5" customHeight="1">
      <c r="B575" s="29"/>
      <c r="C575" s="29"/>
      <c r="D575" s="29"/>
      <c r="E575" s="29"/>
      <c r="F575" s="29"/>
      <c r="G575" s="29"/>
    </row>
    <row r="576" spans="2:7" ht="13.5" customHeight="1">
      <c r="B576" s="29"/>
      <c r="C576" s="29"/>
      <c r="D576" s="29"/>
      <c r="E576" s="29"/>
      <c r="F576" s="29"/>
      <c r="G576" s="29"/>
    </row>
    <row r="577" spans="2:7" ht="13.5" customHeight="1">
      <c r="B577" s="29"/>
      <c r="C577" s="29"/>
      <c r="D577" s="29"/>
      <c r="E577" s="29"/>
      <c r="F577" s="29"/>
      <c r="G577" s="29"/>
    </row>
    <row r="578" spans="2:7" ht="13.5" customHeight="1">
      <c r="B578" s="29"/>
      <c r="C578" s="29"/>
      <c r="D578" s="29"/>
      <c r="E578" s="29"/>
      <c r="F578" s="29"/>
      <c r="G578" s="29"/>
    </row>
    <row r="579" spans="2:7" ht="13.5" customHeight="1">
      <c r="B579" s="29"/>
      <c r="C579" s="29"/>
      <c r="D579" s="29"/>
      <c r="E579" s="29"/>
      <c r="F579" s="29"/>
      <c r="G579" s="29"/>
    </row>
    <row r="580" spans="2:7" ht="13.5" customHeight="1">
      <c r="B580" s="29"/>
      <c r="C580" s="29"/>
      <c r="D580" s="29"/>
      <c r="E580" s="29"/>
      <c r="F580" s="29"/>
      <c r="G580" s="29"/>
    </row>
    <row r="581" spans="2:7" ht="13.5" customHeight="1">
      <c r="B581" s="29"/>
      <c r="C581" s="29"/>
      <c r="D581" s="29"/>
      <c r="E581" s="29"/>
      <c r="F581" s="29"/>
      <c r="G581" s="29"/>
    </row>
    <row r="582" spans="2:7" ht="13.5" customHeight="1">
      <c r="B582" s="29"/>
      <c r="C582" s="29"/>
      <c r="D582" s="29"/>
      <c r="E582" s="29"/>
      <c r="F582" s="29"/>
      <c r="G582" s="29"/>
    </row>
    <row r="583" spans="2:7" ht="13.5" customHeight="1">
      <c r="B583" s="29"/>
      <c r="C583" s="29"/>
      <c r="D583" s="29"/>
      <c r="E583" s="29"/>
      <c r="F583" s="29"/>
      <c r="G583" s="29"/>
    </row>
    <row r="584" spans="2:7" ht="13.5" customHeight="1">
      <c r="B584" s="29"/>
      <c r="C584" s="29"/>
      <c r="D584" s="29"/>
      <c r="E584" s="29"/>
      <c r="F584" s="29"/>
      <c r="G584" s="29"/>
    </row>
    <row r="585" spans="2:7" ht="13.5" customHeight="1">
      <c r="B585" s="29"/>
      <c r="C585" s="29"/>
      <c r="D585" s="29"/>
      <c r="E585" s="29"/>
      <c r="F585" s="29"/>
      <c r="G585" s="29"/>
    </row>
    <row r="586" spans="2:7" ht="13.5" customHeight="1">
      <c r="B586" s="29"/>
      <c r="C586" s="29"/>
      <c r="D586" s="29"/>
      <c r="E586" s="29"/>
      <c r="F586" s="29"/>
      <c r="G586" s="29"/>
    </row>
    <row r="587" spans="2:7" ht="13.5" customHeight="1">
      <c r="B587" s="29"/>
      <c r="C587" s="29"/>
      <c r="D587" s="29"/>
      <c r="E587" s="29"/>
      <c r="F587" s="29"/>
      <c r="G587" s="29"/>
    </row>
    <row r="588" spans="2:7" ht="13.5" customHeight="1">
      <c r="B588" s="29"/>
      <c r="C588" s="29"/>
      <c r="D588" s="29"/>
      <c r="E588" s="29"/>
      <c r="F588" s="29"/>
      <c r="G588" s="29"/>
    </row>
    <row r="589" spans="2:7" ht="13.5" customHeight="1">
      <c r="B589" s="29"/>
      <c r="C589" s="29"/>
      <c r="D589" s="29"/>
      <c r="E589" s="29"/>
      <c r="F589" s="29"/>
      <c r="G589" s="29"/>
    </row>
    <row r="590" spans="2:7" ht="13.5" customHeight="1">
      <c r="B590" s="29"/>
      <c r="C590" s="29"/>
      <c r="D590" s="29"/>
      <c r="E590" s="29"/>
      <c r="F590" s="29"/>
      <c r="G590" s="29"/>
    </row>
    <row r="591" spans="2:7" ht="13.5" customHeight="1">
      <c r="B591" s="29"/>
      <c r="C591" s="29"/>
      <c r="D591" s="29"/>
      <c r="E591" s="29"/>
      <c r="F591" s="29"/>
      <c r="G591" s="29"/>
    </row>
    <row r="592" spans="2:7" ht="13.5" customHeight="1">
      <c r="B592" s="29"/>
      <c r="C592" s="29"/>
      <c r="D592" s="29"/>
      <c r="E592" s="29"/>
      <c r="F592" s="29"/>
      <c r="G592" s="29"/>
    </row>
    <row r="593" spans="2:7" ht="13.5" customHeight="1">
      <c r="B593" s="29"/>
      <c r="C593" s="29"/>
      <c r="D593" s="29"/>
      <c r="E593" s="29"/>
      <c r="F593" s="29"/>
      <c r="G593" s="29"/>
    </row>
    <row r="594" spans="2:7" ht="13.5" customHeight="1">
      <c r="B594" s="29"/>
      <c r="C594" s="29"/>
      <c r="D594" s="29"/>
      <c r="E594" s="29"/>
      <c r="F594" s="29"/>
      <c r="G594" s="29"/>
    </row>
    <row r="595" spans="2:7" ht="13.5" customHeight="1">
      <c r="B595" s="29"/>
      <c r="C595" s="29"/>
      <c r="D595" s="29"/>
      <c r="E595" s="29"/>
      <c r="F595" s="29"/>
      <c r="G595" s="29"/>
    </row>
    <row r="596" spans="2:7" ht="13.5" customHeight="1">
      <c r="B596" s="29"/>
      <c r="C596" s="29"/>
      <c r="D596" s="29"/>
      <c r="E596" s="29"/>
      <c r="F596" s="29"/>
      <c r="G596" s="29"/>
    </row>
    <row r="597" spans="2:7" ht="13.5" customHeight="1">
      <c r="B597" s="29"/>
      <c r="C597" s="29"/>
      <c r="D597" s="29"/>
      <c r="E597" s="29"/>
      <c r="F597" s="29"/>
      <c r="G597" s="29"/>
    </row>
    <row r="598" spans="2:7" ht="13.5" customHeight="1">
      <c r="B598" s="29"/>
      <c r="C598" s="29"/>
      <c r="D598" s="29"/>
      <c r="E598" s="29"/>
      <c r="F598" s="29"/>
      <c r="G598" s="29"/>
    </row>
    <row r="599" spans="2:7" ht="13.5" customHeight="1">
      <c r="B599" s="29"/>
      <c r="C599" s="29"/>
      <c r="D599" s="29"/>
      <c r="E599" s="29"/>
      <c r="F599" s="29"/>
      <c r="G599" s="29"/>
    </row>
    <row r="600" spans="2:7" ht="13.5" customHeight="1">
      <c r="B600" s="29"/>
      <c r="C600" s="29"/>
      <c r="D600" s="29"/>
      <c r="E600" s="29"/>
      <c r="F600" s="29"/>
      <c r="G600" s="29"/>
    </row>
    <row r="601" spans="2:7" ht="13.5" customHeight="1">
      <c r="B601" s="29"/>
      <c r="C601" s="29"/>
      <c r="D601" s="29"/>
      <c r="E601" s="29"/>
      <c r="F601" s="29"/>
      <c r="G601" s="29"/>
    </row>
    <row r="602" spans="2:7" ht="13.5" customHeight="1">
      <c r="B602" s="29"/>
      <c r="C602" s="29"/>
      <c r="D602" s="29"/>
      <c r="E602" s="29"/>
      <c r="F602" s="29"/>
      <c r="G602" s="29"/>
    </row>
    <row r="603" spans="2:7" ht="13.5" customHeight="1">
      <c r="B603" s="29"/>
      <c r="C603" s="29"/>
      <c r="D603" s="29"/>
      <c r="E603" s="29"/>
      <c r="F603" s="29"/>
      <c r="G603" s="29"/>
    </row>
    <row r="604" spans="2:7" ht="13.5" customHeight="1">
      <c r="B604" s="29"/>
      <c r="C604" s="29"/>
      <c r="D604" s="29"/>
      <c r="E604" s="29"/>
      <c r="F604" s="29"/>
      <c r="G604" s="29"/>
    </row>
    <row r="605" spans="2:7" ht="13.5" customHeight="1">
      <c r="B605" s="29"/>
      <c r="C605" s="29"/>
      <c r="D605" s="29"/>
      <c r="E605" s="29"/>
      <c r="F605" s="29"/>
      <c r="G605" s="29"/>
    </row>
    <row r="606" spans="2:7" ht="13.5" customHeight="1">
      <c r="B606" s="29"/>
      <c r="C606" s="29"/>
      <c r="D606" s="29"/>
      <c r="E606" s="29"/>
      <c r="F606" s="29"/>
      <c r="G606" s="29"/>
    </row>
    <row r="607" spans="2:7" ht="13.5" customHeight="1">
      <c r="B607" s="29"/>
      <c r="C607" s="29"/>
      <c r="D607" s="29"/>
      <c r="E607" s="29"/>
      <c r="F607" s="29"/>
      <c r="G607" s="29"/>
    </row>
    <row r="608" spans="2:7" ht="13.5" customHeight="1">
      <c r="B608" s="29"/>
      <c r="C608" s="29"/>
      <c r="D608" s="29"/>
      <c r="E608" s="29"/>
      <c r="F608" s="29"/>
      <c r="G608" s="29"/>
    </row>
    <row r="609" spans="2:7" ht="13.5" customHeight="1">
      <c r="B609" s="29"/>
      <c r="C609" s="29"/>
      <c r="D609" s="29"/>
      <c r="E609" s="29"/>
      <c r="F609" s="29"/>
      <c r="G609" s="29"/>
    </row>
    <row r="610" spans="2:7" ht="13.5" customHeight="1">
      <c r="B610" s="29"/>
      <c r="C610" s="29"/>
      <c r="D610" s="29"/>
      <c r="E610" s="29"/>
      <c r="F610" s="29"/>
      <c r="G610" s="29"/>
    </row>
    <row r="611" spans="2:7" ht="13.5" customHeight="1">
      <c r="B611" s="29"/>
      <c r="C611" s="29"/>
      <c r="D611" s="29"/>
      <c r="E611" s="29"/>
      <c r="F611" s="29"/>
      <c r="G611" s="29"/>
    </row>
    <row r="612" spans="2:7" ht="13.5" customHeight="1">
      <c r="B612" s="29"/>
      <c r="C612" s="29"/>
      <c r="D612" s="29"/>
      <c r="E612" s="29"/>
      <c r="F612" s="29"/>
      <c r="G612" s="29"/>
    </row>
    <row r="613" spans="2:7" ht="13.5" customHeight="1">
      <c r="B613" s="29"/>
      <c r="C613" s="29"/>
      <c r="D613" s="29"/>
      <c r="E613" s="29"/>
      <c r="F613" s="29"/>
      <c r="G613" s="29"/>
    </row>
    <row r="614" spans="2:7" ht="13.5" customHeight="1">
      <c r="B614" s="29"/>
      <c r="C614" s="29"/>
      <c r="D614" s="29"/>
      <c r="E614" s="29"/>
      <c r="F614" s="29"/>
      <c r="G614" s="29"/>
    </row>
    <row r="615" spans="2:7" ht="13.5" customHeight="1">
      <c r="B615" s="29"/>
      <c r="C615" s="29"/>
      <c r="D615" s="29"/>
      <c r="E615" s="29"/>
      <c r="F615" s="29"/>
      <c r="G615" s="29"/>
    </row>
    <row r="616" spans="2:7" ht="13.5" customHeight="1">
      <c r="B616" s="29"/>
      <c r="C616" s="29"/>
      <c r="D616" s="29"/>
      <c r="E616" s="29"/>
      <c r="F616" s="29"/>
      <c r="G616" s="29"/>
    </row>
    <row r="617" spans="2:7" ht="13.5" customHeight="1">
      <c r="B617" s="29"/>
      <c r="C617" s="29"/>
      <c r="D617" s="29"/>
      <c r="E617" s="29"/>
      <c r="F617" s="29"/>
      <c r="G617" s="29"/>
    </row>
    <row r="618" spans="2:7" ht="13.5" customHeight="1">
      <c r="B618" s="29"/>
      <c r="C618" s="29"/>
      <c r="D618" s="29"/>
      <c r="E618" s="29"/>
      <c r="F618" s="29"/>
      <c r="G618" s="29"/>
    </row>
    <row r="619" spans="2:7" ht="13.5" customHeight="1">
      <c r="B619" s="29"/>
      <c r="C619" s="29"/>
      <c r="D619" s="29"/>
      <c r="E619" s="29"/>
      <c r="F619" s="29"/>
      <c r="G619" s="29"/>
    </row>
    <row r="620" spans="2:7" ht="13.5" customHeight="1">
      <c r="B620" s="29"/>
      <c r="C620" s="29"/>
      <c r="D620" s="29"/>
      <c r="E620" s="29"/>
      <c r="F620" s="29"/>
      <c r="G620" s="29"/>
    </row>
    <row r="621" spans="2:7" ht="13.5" customHeight="1">
      <c r="B621" s="29"/>
      <c r="C621" s="29"/>
      <c r="D621" s="29"/>
      <c r="E621" s="29"/>
      <c r="F621" s="29"/>
      <c r="G621" s="29"/>
    </row>
    <row r="622" spans="2:7" ht="13.5" customHeight="1">
      <c r="B622" s="29"/>
      <c r="C622" s="29"/>
      <c r="D622" s="29"/>
      <c r="E622" s="29"/>
      <c r="F622" s="29"/>
      <c r="G622" s="29"/>
    </row>
    <row r="623" spans="2:7" ht="13.5" customHeight="1">
      <c r="B623" s="29"/>
      <c r="C623" s="29"/>
      <c r="D623" s="29"/>
      <c r="E623" s="29"/>
      <c r="F623" s="29"/>
      <c r="G623" s="29"/>
    </row>
    <row r="624" spans="2:7" ht="13.5" customHeight="1">
      <c r="B624" s="29"/>
      <c r="C624" s="29"/>
      <c r="D624" s="29"/>
      <c r="E624" s="29"/>
      <c r="F624" s="29"/>
      <c r="G624" s="29"/>
    </row>
    <row r="625" spans="2:7" ht="13.5" customHeight="1">
      <c r="B625" s="29"/>
      <c r="C625" s="29"/>
      <c r="D625" s="29"/>
      <c r="E625" s="29"/>
      <c r="F625" s="29"/>
      <c r="G625" s="29"/>
    </row>
    <row r="626" spans="2:7" ht="13.5" customHeight="1">
      <c r="B626" s="29"/>
      <c r="C626" s="29"/>
      <c r="D626" s="29"/>
      <c r="E626" s="29"/>
      <c r="F626" s="29"/>
      <c r="G626" s="29"/>
    </row>
    <row r="627" spans="2:7" ht="13.5" customHeight="1">
      <c r="B627" s="29"/>
      <c r="C627" s="29"/>
      <c r="D627" s="29"/>
      <c r="E627" s="29"/>
      <c r="F627" s="29"/>
      <c r="G627" s="29"/>
    </row>
    <row r="628" spans="2:7" ht="13.5" customHeight="1">
      <c r="B628" s="29"/>
      <c r="C628" s="29"/>
      <c r="D628" s="29"/>
      <c r="E628" s="29"/>
      <c r="F628" s="29"/>
      <c r="G628" s="29"/>
    </row>
    <row r="629" spans="2:7" ht="13.5" customHeight="1">
      <c r="B629" s="29"/>
      <c r="C629" s="29"/>
      <c r="D629" s="29"/>
      <c r="E629" s="29"/>
      <c r="F629" s="29"/>
      <c r="G629" s="29"/>
    </row>
    <row r="630" spans="2:7" ht="13.5" customHeight="1">
      <c r="B630" s="29"/>
      <c r="C630" s="29"/>
      <c r="D630" s="29"/>
      <c r="E630" s="29"/>
      <c r="F630" s="29"/>
      <c r="G630" s="29"/>
    </row>
    <row r="631" spans="2:7" ht="13.5" customHeight="1">
      <c r="B631" s="29"/>
      <c r="C631" s="29"/>
      <c r="D631" s="29"/>
      <c r="E631" s="29"/>
      <c r="F631" s="29"/>
      <c r="G631" s="29"/>
    </row>
    <row r="632" spans="2:7" ht="13.5" customHeight="1">
      <c r="B632" s="29"/>
      <c r="C632" s="29"/>
      <c r="D632" s="29"/>
      <c r="E632" s="29"/>
      <c r="F632" s="29"/>
      <c r="G632" s="29"/>
    </row>
    <row r="633" spans="2:7" ht="13.5" customHeight="1">
      <c r="B633" s="29"/>
      <c r="C633" s="29"/>
      <c r="D633" s="29"/>
      <c r="E633" s="29"/>
      <c r="F633" s="29"/>
      <c r="G633" s="29"/>
    </row>
    <row r="634" spans="2:7" ht="13.5" customHeight="1">
      <c r="B634" s="29"/>
      <c r="C634" s="29"/>
      <c r="D634" s="29"/>
      <c r="E634" s="29"/>
      <c r="F634" s="29"/>
      <c r="G634" s="29"/>
    </row>
    <row r="635" spans="2:7" ht="13.5" customHeight="1">
      <c r="B635" s="29"/>
      <c r="C635" s="29"/>
      <c r="D635" s="29"/>
      <c r="E635" s="29"/>
      <c r="F635" s="29"/>
      <c r="G635" s="29"/>
    </row>
    <row r="636" spans="2:7" ht="13.5" customHeight="1">
      <c r="B636" s="29"/>
      <c r="C636" s="29"/>
      <c r="D636" s="29"/>
      <c r="E636" s="29"/>
      <c r="F636" s="29"/>
      <c r="G636" s="29"/>
    </row>
    <row r="637" spans="2:7" ht="13.5" customHeight="1">
      <c r="B637" s="29"/>
      <c r="C637" s="29"/>
      <c r="D637" s="29"/>
      <c r="E637" s="29"/>
      <c r="F637" s="29"/>
      <c r="G637" s="29"/>
    </row>
    <row r="638" spans="2:7" ht="13.5" customHeight="1">
      <c r="B638" s="29"/>
      <c r="C638" s="29"/>
      <c r="D638" s="29"/>
      <c r="E638" s="29"/>
      <c r="F638" s="29"/>
      <c r="G638" s="29"/>
    </row>
    <row r="639" spans="2:7" ht="13.5" customHeight="1">
      <c r="B639" s="29"/>
      <c r="C639" s="29"/>
      <c r="D639" s="29"/>
      <c r="E639" s="29"/>
      <c r="F639" s="29"/>
      <c r="G639" s="29"/>
    </row>
    <row r="640" spans="2:7" ht="13.5" customHeight="1">
      <c r="B640" s="29"/>
      <c r="C640" s="29"/>
      <c r="D640" s="29"/>
      <c r="E640" s="29"/>
      <c r="F640" s="29"/>
      <c r="G640" s="29"/>
    </row>
    <row r="641" spans="2:7" ht="13.5" customHeight="1">
      <c r="B641" s="29"/>
      <c r="C641" s="29"/>
      <c r="D641" s="29"/>
      <c r="E641" s="29"/>
      <c r="F641" s="29"/>
      <c r="G641" s="29"/>
    </row>
    <row r="642" spans="2:7" ht="13.5" customHeight="1">
      <c r="B642" s="29"/>
      <c r="C642" s="29"/>
      <c r="D642" s="29"/>
      <c r="E642" s="29"/>
      <c r="F642" s="29"/>
      <c r="G642" s="29"/>
    </row>
    <row r="643" spans="2:7" ht="13.5" customHeight="1">
      <c r="B643" s="29"/>
      <c r="C643" s="29"/>
      <c r="D643" s="29"/>
      <c r="E643" s="29"/>
      <c r="F643" s="29"/>
      <c r="G643" s="29"/>
    </row>
    <row r="644" spans="2:7" ht="13.5" customHeight="1">
      <c r="B644" s="29"/>
      <c r="C644" s="29"/>
      <c r="D644" s="29"/>
      <c r="E644" s="29"/>
      <c r="F644" s="29"/>
      <c r="G644" s="29"/>
    </row>
    <row r="645" spans="2:7" ht="13.5" customHeight="1">
      <c r="B645" s="29"/>
      <c r="C645" s="29"/>
      <c r="D645" s="29"/>
      <c r="E645" s="29"/>
      <c r="F645" s="29"/>
      <c r="G645" s="29"/>
    </row>
    <row r="646" spans="2:7" ht="13.5" customHeight="1">
      <c r="B646" s="29"/>
      <c r="C646" s="29"/>
      <c r="D646" s="29"/>
      <c r="E646" s="29"/>
      <c r="F646" s="29"/>
      <c r="G646" s="29"/>
    </row>
    <row r="647" spans="2:7" ht="13.5" customHeight="1">
      <c r="B647" s="29"/>
      <c r="C647" s="29"/>
      <c r="D647" s="29"/>
      <c r="E647" s="29"/>
      <c r="F647" s="29"/>
      <c r="G647" s="29"/>
    </row>
    <row r="648" spans="2:7" ht="13.5" customHeight="1">
      <c r="B648" s="29"/>
      <c r="C648" s="29"/>
      <c r="D648" s="29"/>
      <c r="E648" s="29"/>
      <c r="F648" s="29"/>
      <c r="G648" s="29"/>
    </row>
    <row r="649" spans="2:7" ht="13.5" customHeight="1">
      <c r="B649" s="29"/>
      <c r="C649" s="29"/>
      <c r="D649" s="29"/>
      <c r="E649" s="29"/>
      <c r="F649" s="29"/>
      <c r="G649" s="29"/>
    </row>
    <row r="650" spans="2:7" ht="13.5" customHeight="1">
      <c r="B650" s="29"/>
      <c r="C650" s="29"/>
      <c r="D650" s="29"/>
      <c r="E650" s="29"/>
      <c r="F650" s="29"/>
      <c r="G650" s="29"/>
    </row>
    <row r="651" spans="2:7" ht="13.5" customHeight="1">
      <c r="B651" s="29"/>
      <c r="C651" s="29"/>
      <c r="D651" s="29"/>
      <c r="E651" s="29"/>
      <c r="F651" s="29"/>
      <c r="G651" s="29"/>
    </row>
    <row r="652" spans="2:7" ht="13.5" customHeight="1">
      <c r="B652" s="29"/>
      <c r="C652" s="29"/>
      <c r="D652" s="29"/>
      <c r="E652" s="29"/>
      <c r="F652" s="29"/>
      <c r="G652" s="29"/>
    </row>
    <row r="653" spans="2:7" ht="13.5" customHeight="1">
      <c r="B653" s="29"/>
      <c r="C653" s="29"/>
      <c r="D653" s="29"/>
      <c r="E653" s="29"/>
      <c r="F653" s="29"/>
      <c r="G653" s="29"/>
    </row>
    <row r="654" spans="2:7" ht="13.5" customHeight="1">
      <c r="B654" s="29"/>
      <c r="C654" s="29"/>
      <c r="D654" s="29"/>
      <c r="E654" s="29"/>
      <c r="F654" s="29"/>
      <c r="G654" s="29"/>
    </row>
    <row r="655" spans="2:7" ht="13.5" customHeight="1">
      <c r="B655" s="29"/>
      <c r="C655" s="29"/>
      <c r="D655" s="29"/>
      <c r="E655" s="29"/>
      <c r="F655" s="29"/>
      <c r="G655" s="29"/>
    </row>
    <row r="656" spans="2:7" ht="13.5" customHeight="1">
      <c r="B656" s="29"/>
      <c r="C656" s="29"/>
      <c r="D656" s="29"/>
      <c r="E656" s="29"/>
      <c r="F656" s="29"/>
      <c r="G656" s="29"/>
    </row>
    <row r="657" spans="2:7" ht="13.5" customHeight="1">
      <c r="B657" s="29"/>
      <c r="C657" s="29"/>
      <c r="D657" s="29"/>
      <c r="E657" s="29"/>
      <c r="F657" s="29"/>
      <c r="G657" s="29"/>
    </row>
    <row r="658" spans="2:7" ht="13.5" customHeight="1">
      <c r="B658" s="29"/>
      <c r="C658" s="29"/>
      <c r="D658" s="29"/>
      <c r="E658" s="29"/>
      <c r="F658" s="29"/>
      <c r="G658" s="29"/>
    </row>
    <row r="659" spans="2:7" ht="13.5" customHeight="1">
      <c r="B659" s="29"/>
      <c r="C659" s="29"/>
      <c r="D659" s="29"/>
      <c r="E659" s="29"/>
      <c r="F659" s="29"/>
      <c r="G659" s="29"/>
    </row>
    <row r="660" spans="2:7" ht="13.5" customHeight="1">
      <c r="B660" s="29"/>
      <c r="C660" s="29"/>
      <c r="D660" s="29"/>
      <c r="E660" s="29"/>
      <c r="F660" s="29"/>
      <c r="G660" s="29"/>
    </row>
    <row r="661" spans="2:7" ht="13.5" customHeight="1">
      <c r="B661" s="29"/>
      <c r="C661" s="29"/>
      <c r="D661" s="29"/>
      <c r="E661" s="29"/>
      <c r="F661" s="29"/>
      <c r="G661" s="29"/>
    </row>
    <row r="662" spans="2:7" ht="13.5" customHeight="1">
      <c r="B662" s="29"/>
      <c r="C662" s="29"/>
      <c r="D662" s="29"/>
      <c r="E662" s="29"/>
      <c r="F662" s="29"/>
      <c r="G662" s="29"/>
    </row>
    <row r="663" spans="2:7" ht="13.5" customHeight="1">
      <c r="B663" s="29"/>
      <c r="C663" s="29"/>
      <c r="D663" s="29"/>
      <c r="E663" s="29"/>
      <c r="F663" s="29"/>
      <c r="G663" s="29"/>
    </row>
    <row r="664" spans="2:7" ht="13.5" customHeight="1">
      <c r="B664" s="29"/>
      <c r="C664" s="29"/>
      <c r="D664" s="29"/>
      <c r="E664" s="29"/>
      <c r="F664" s="29"/>
      <c r="G664" s="29"/>
    </row>
    <row r="665" spans="2:7" ht="13.5" customHeight="1">
      <c r="B665" s="29"/>
      <c r="C665" s="29"/>
      <c r="D665" s="29"/>
      <c r="E665" s="29"/>
      <c r="F665" s="29"/>
      <c r="G665" s="29"/>
    </row>
    <row r="666" spans="2:7" ht="13.5" customHeight="1">
      <c r="B666" s="29"/>
      <c r="C666" s="29"/>
      <c r="D666" s="29"/>
      <c r="E666" s="29"/>
      <c r="F666" s="29"/>
      <c r="G666" s="29"/>
    </row>
    <row r="667" spans="2:7" ht="13.5" customHeight="1">
      <c r="B667" s="29"/>
      <c r="C667" s="29"/>
      <c r="D667" s="29"/>
      <c r="E667" s="29"/>
      <c r="F667" s="29"/>
      <c r="G667" s="29"/>
    </row>
    <row r="668" spans="2:7" ht="13.5" customHeight="1">
      <c r="B668" s="29"/>
      <c r="C668" s="29"/>
      <c r="D668" s="29"/>
      <c r="E668" s="29"/>
      <c r="F668" s="29"/>
      <c r="G668" s="29"/>
    </row>
    <row r="669" spans="2:7" ht="13.5" customHeight="1">
      <c r="B669" s="29"/>
      <c r="C669" s="29"/>
      <c r="D669" s="29"/>
      <c r="E669" s="29"/>
      <c r="F669" s="29"/>
      <c r="G669" s="29"/>
    </row>
    <row r="670" spans="2:7" ht="13.5" customHeight="1">
      <c r="B670" s="29"/>
      <c r="C670" s="29"/>
      <c r="D670" s="29"/>
      <c r="E670" s="29"/>
      <c r="F670" s="29"/>
      <c r="G670" s="29"/>
    </row>
    <row r="671" spans="2:7" ht="13.5" customHeight="1">
      <c r="B671" s="29"/>
      <c r="C671" s="29"/>
      <c r="D671" s="29"/>
      <c r="E671" s="29"/>
      <c r="F671" s="29"/>
      <c r="G671" s="29"/>
    </row>
    <row r="672" spans="2:7" ht="13.5" customHeight="1">
      <c r="B672" s="29"/>
      <c r="C672" s="29"/>
      <c r="D672" s="29"/>
      <c r="E672" s="29"/>
      <c r="F672" s="29"/>
      <c r="G672" s="29"/>
    </row>
    <row r="673" spans="2:7" ht="13.5" customHeight="1">
      <c r="B673" s="29"/>
      <c r="C673" s="29"/>
      <c r="D673" s="29"/>
      <c r="E673" s="29"/>
      <c r="F673" s="29"/>
      <c r="G673" s="29"/>
    </row>
    <row r="674" spans="2:7" ht="13.5" customHeight="1">
      <c r="B674" s="29"/>
      <c r="C674" s="29"/>
      <c r="D674" s="29"/>
      <c r="E674" s="29"/>
      <c r="F674" s="29"/>
      <c r="G674" s="29"/>
    </row>
    <row r="675" spans="2:7" ht="13.5" customHeight="1">
      <c r="B675" s="29"/>
      <c r="C675" s="29"/>
      <c r="D675" s="29"/>
      <c r="E675" s="29"/>
      <c r="F675" s="29"/>
      <c r="G675" s="29"/>
    </row>
    <row r="676" spans="2:7" ht="13.5" customHeight="1">
      <c r="B676" s="29"/>
      <c r="C676" s="29"/>
      <c r="D676" s="29"/>
      <c r="E676" s="29"/>
      <c r="F676" s="29"/>
      <c r="G676" s="29"/>
    </row>
    <row r="677" spans="2:7" ht="13.5" customHeight="1">
      <c r="B677" s="29"/>
      <c r="C677" s="29"/>
      <c r="D677" s="29"/>
      <c r="E677" s="29"/>
      <c r="F677" s="29"/>
      <c r="G677" s="29"/>
    </row>
    <row r="678" spans="2:7" ht="13.5" customHeight="1">
      <c r="B678" s="29"/>
      <c r="C678" s="29"/>
      <c r="D678" s="29"/>
      <c r="E678" s="29"/>
      <c r="F678" s="29"/>
      <c r="G678" s="29"/>
    </row>
    <row r="679" spans="2:7" ht="13.5" customHeight="1">
      <c r="B679" s="29"/>
      <c r="C679" s="29"/>
      <c r="D679" s="29"/>
      <c r="E679" s="29"/>
      <c r="F679" s="29"/>
      <c r="G679" s="29"/>
    </row>
    <row r="680" spans="2:7" ht="13.5" customHeight="1">
      <c r="B680" s="29"/>
      <c r="C680" s="29"/>
      <c r="D680" s="29"/>
      <c r="E680" s="29"/>
      <c r="F680" s="29"/>
      <c r="G680" s="29"/>
    </row>
    <row r="681" spans="2:7" ht="13.5" customHeight="1">
      <c r="B681" s="29"/>
      <c r="C681" s="29"/>
      <c r="D681" s="29"/>
      <c r="E681" s="29"/>
      <c r="F681" s="29"/>
      <c r="G681" s="29"/>
    </row>
    <row r="682" spans="2:7" ht="13.5" customHeight="1">
      <c r="B682" s="29"/>
      <c r="C682" s="29"/>
      <c r="D682" s="29"/>
      <c r="E682" s="29"/>
      <c r="F682" s="29"/>
      <c r="G682" s="29"/>
    </row>
    <row r="683" spans="2:7" ht="13.5" customHeight="1">
      <c r="B683" s="29"/>
      <c r="C683" s="29"/>
      <c r="D683" s="29"/>
      <c r="E683" s="29"/>
      <c r="F683" s="29"/>
      <c r="G683" s="29"/>
    </row>
    <row r="684" spans="2:7" ht="13.5" customHeight="1">
      <c r="B684" s="29"/>
      <c r="C684" s="29"/>
      <c r="D684" s="29"/>
      <c r="E684" s="29"/>
      <c r="F684" s="29"/>
      <c r="G684" s="29"/>
    </row>
    <row r="685" spans="2:7" ht="13.5" customHeight="1">
      <c r="B685" s="29"/>
      <c r="C685" s="29"/>
      <c r="D685" s="29"/>
      <c r="E685" s="29"/>
      <c r="F685" s="29"/>
      <c r="G685" s="29"/>
    </row>
    <row r="686" spans="2:7" ht="13.5" customHeight="1">
      <c r="B686" s="29"/>
      <c r="C686" s="29"/>
      <c r="D686" s="29"/>
      <c r="E686" s="29"/>
      <c r="F686" s="29"/>
      <c r="G686" s="29"/>
    </row>
    <row r="687" spans="2:7" ht="13.5" customHeight="1">
      <c r="B687" s="29"/>
      <c r="C687" s="29"/>
      <c r="D687" s="29"/>
      <c r="E687" s="29"/>
      <c r="F687" s="29"/>
      <c r="G687" s="29"/>
    </row>
    <row r="688" spans="2:7" ht="13.5" customHeight="1">
      <c r="B688" s="29"/>
      <c r="C688" s="29"/>
      <c r="D688" s="29"/>
      <c r="E688" s="29"/>
      <c r="F688" s="29"/>
      <c r="G688" s="29"/>
    </row>
    <row r="689" spans="2:7" ht="13.5" customHeight="1">
      <c r="B689" s="29"/>
      <c r="C689" s="29"/>
      <c r="D689" s="29"/>
      <c r="E689" s="29"/>
      <c r="F689" s="29"/>
      <c r="G689" s="29"/>
    </row>
    <row r="690" spans="2:7" ht="13.5" customHeight="1">
      <c r="B690" s="29"/>
      <c r="C690" s="29"/>
      <c r="D690" s="29"/>
      <c r="E690" s="29"/>
      <c r="F690" s="29"/>
      <c r="G690" s="29"/>
    </row>
    <row r="691" spans="2:7" ht="13.5" customHeight="1">
      <c r="B691" s="29"/>
      <c r="C691" s="29"/>
      <c r="D691" s="29"/>
      <c r="E691" s="29"/>
      <c r="F691" s="29"/>
      <c r="G691" s="29"/>
    </row>
    <row r="692" spans="2:7" ht="13.5" customHeight="1">
      <c r="B692" s="29"/>
      <c r="C692" s="29"/>
      <c r="D692" s="29"/>
      <c r="E692" s="29"/>
      <c r="F692" s="29"/>
      <c r="G692" s="29"/>
    </row>
    <row r="693" spans="2:7" ht="13.5" customHeight="1">
      <c r="B693" s="29"/>
      <c r="C693" s="29"/>
      <c r="D693" s="29"/>
      <c r="E693" s="29"/>
      <c r="F693" s="29"/>
      <c r="G693" s="29"/>
    </row>
    <row r="694" spans="2:7" ht="13.5" customHeight="1">
      <c r="B694" s="29"/>
      <c r="C694" s="29"/>
      <c r="D694" s="29"/>
      <c r="E694" s="29"/>
      <c r="F694" s="29"/>
      <c r="G694" s="29"/>
    </row>
    <row r="695" spans="2:7" ht="13.5" customHeight="1">
      <c r="B695" s="29"/>
      <c r="C695" s="29"/>
      <c r="D695" s="29"/>
      <c r="E695" s="29"/>
      <c r="F695" s="29"/>
      <c r="G695" s="29"/>
    </row>
    <row r="696" spans="2:7" ht="13.5" customHeight="1">
      <c r="B696" s="29"/>
      <c r="C696" s="29"/>
      <c r="D696" s="29"/>
      <c r="E696" s="29"/>
      <c r="F696" s="29"/>
      <c r="G696" s="29"/>
    </row>
    <row r="697" spans="2:7" ht="13.5" customHeight="1">
      <c r="B697" s="29"/>
      <c r="C697" s="29"/>
      <c r="D697" s="29"/>
      <c r="E697" s="29"/>
      <c r="F697" s="29"/>
      <c r="G697" s="29"/>
    </row>
    <row r="698" spans="2:7" ht="13.5" customHeight="1">
      <c r="B698" s="29"/>
      <c r="C698" s="29"/>
      <c r="D698" s="29"/>
      <c r="E698" s="29"/>
      <c r="F698" s="29"/>
      <c r="G698" s="29"/>
    </row>
    <row r="699" spans="2:7" ht="13.5" customHeight="1">
      <c r="B699" s="29"/>
      <c r="C699" s="29"/>
      <c r="D699" s="29"/>
      <c r="E699" s="29"/>
      <c r="F699" s="29"/>
      <c r="G699" s="29"/>
    </row>
    <row r="700" spans="2:7" ht="13.5" customHeight="1">
      <c r="B700" s="29"/>
      <c r="C700" s="29"/>
      <c r="D700" s="29"/>
      <c r="E700" s="29"/>
      <c r="F700" s="29"/>
      <c r="G700" s="29"/>
    </row>
    <row r="701" spans="2:7" ht="13.5" customHeight="1">
      <c r="B701" s="29"/>
      <c r="C701" s="29"/>
      <c r="D701" s="29"/>
      <c r="E701" s="29"/>
      <c r="F701" s="29"/>
      <c r="G701" s="29"/>
    </row>
    <row r="702" spans="2:7" ht="13.5" customHeight="1">
      <c r="B702" s="29"/>
      <c r="C702" s="29"/>
      <c r="D702" s="29"/>
      <c r="E702" s="29"/>
      <c r="F702" s="29"/>
      <c r="G702" s="29"/>
    </row>
    <row r="703" spans="2:7" ht="13.5" customHeight="1">
      <c r="B703" s="29"/>
      <c r="C703" s="29"/>
      <c r="D703" s="29"/>
      <c r="E703" s="29"/>
      <c r="F703" s="29"/>
      <c r="G703" s="29"/>
    </row>
    <row r="704" spans="2:7" ht="13.5" customHeight="1">
      <c r="B704" s="29"/>
      <c r="C704" s="29"/>
      <c r="D704" s="29"/>
      <c r="E704" s="29"/>
      <c r="F704" s="29"/>
      <c r="G704" s="29"/>
    </row>
    <row r="705" spans="2:7" ht="13.5" customHeight="1">
      <c r="B705" s="29"/>
      <c r="C705" s="29"/>
      <c r="D705" s="29"/>
      <c r="E705" s="29"/>
      <c r="F705" s="29"/>
      <c r="G705" s="29"/>
    </row>
    <row r="706" spans="2:7" ht="13.5" customHeight="1">
      <c r="B706" s="29"/>
      <c r="C706" s="29"/>
      <c r="D706" s="29"/>
      <c r="E706" s="29"/>
      <c r="F706" s="29"/>
      <c r="G706" s="29"/>
    </row>
    <row r="707" spans="2:7" ht="13.5" customHeight="1">
      <c r="B707" s="29"/>
      <c r="C707" s="29"/>
      <c r="D707" s="29"/>
      <c r="E707" s="29"/>
      <c r="F707" s="29"/>
      <c r="G707" s="29"/>
    </row>
    <row r="708" spans="2:7" ht="13.5" customHeight="1">
      <c r="B708" s="29"/>
      <c r="C708" s="29"/>
      <c r="D708" s="29"/>
      <c r="E708" s="29"/>
      <c r="F708" s="29"/>
      <c r="G708" s="29"/>
    </row>
    <row r="709" spans="2:7" ht="13.5" customHeight="1">
      <c r="B709" s="29"/>
      <c r="C709" s="29"/>
      <c r="D709" s="29"/>
      <c r="E709" s="29"/>
      <c r="F709" s="29"/>
      <c r="G709" s="29"/>
    </row>
    <row r="710" spans="2:7" ht="13.5" customHeight="1">
      <c r="B710" s="29"/>
      <c r="C710" s="29"/>
      <c r="D710" s="29"/>
      <c r="E710" s="29"/>
      <c r="F710" s="29"/>
      <c r="G710" s="29"/>
    </row>
    <row r="711" spans="2:7" ht="13.5" customHeight="1">
      <c r="B711" s="29"/>
      <c r="C711" s="29"/>
      <c r="D711" s="29"/>
      <c r="E711" s="29"/>
      <c r="F711" s="29"/>
      <c r="G711" s="29"/>
    </row>
    <row r="712" spans="2:7" ht="13.5" customHeight="1">
      <c r="B712" s="29"/>
      <c r="C712" s="29"/>
      <c r="D712" s="29"/>
      <c r="E712" s="29"/>
      <c r="F712" s="29"/>
      <c r="G712" s="29"/>
    </row>
    <row r="713" spans="2:7" ht="13.5" customHeight="1">
      <c r="B713" s="29"/>
      <c r="C713" s="29"/>
      <c r="D713" s="29"/>
      <c r="E713" s="29"/>
      <c r="F713" s="29"/>
      <c r="G713" s="29"/>
    </row>
    <row r="714" spans="2:7" ht="13.5" customHeight="1">
      <c r="B714" s="29"/>
      <c r="C714" s="29"/>
      <c r="D714" s="29"/>
      <c r="E714" s="29"/>
      <c r="F714" s="29"/>
      <c r="G714" s="29"/>
    </row>
    <row r="715" spans="2:7" ht="13.5" customHeight="1">
      <c r="B715" s="29"/>
      <c r="C715" s="29"/>
      <c r="D715" s="29"/>
      <c r="E715" s="29"/>
      <c r="F715" s="29"/>
      <c r="G715" s="29"/>
    </row>
    <row r="716" spans="2:7" ht="13.5" customHeight="1">
      <c r="B716" s="29"/>
      <c r="C716" s="29"/>
      <c r="D716" s="29"/>
      <c r="E716" s="29"/>
      <c r="F716" s="29"/>
      <c r="G716" s="29"/>
    </row>
    <row r="717" spans="2:7" ht="13.5" customHeight="1">
      <c r="B717" s="29"/>
      <c r="C717" s="29"/>
      <c r="D717" s="29"/>
      <c r="E717" s="29"/>
      <c r="F717" s="29"/>
      <c r="G717" s="29"/>
    </row>
    <row r="718" spans="2:7" ht="13.5" customHeight="1">
      <c r="B718" s="29"/>
      <c r="C718" s="29"/>
      <c r="D718" s="29"/>
      <c r="E718" s="29"/>
      <c r="F718" s="29"/>
      <c r="G718" s="29"/>
    </row>
    <row r="719" spans="2:7" ht="13.5" customHeight="1">
      <c r="B719" s="29"/>
      <c r="C719" s="29"/>
      <c r="D719" s="29"/>
      <c r="E719" s="29"/>
      <c r="F719" s="29"/>
      <c r="G719" s="29"/>
    </row>
    <row r="720" spans="2:7" ht="13.5" customHeight="1">
      <c r="B720" s="29"/>
      <c r="C720" s="29"/>
      <c r="D720" s="29"/>
      <c r="E720" s="29"/>
      <c r="F720" s="29"/>
      <c r="G720" s="29"/>
    </row>
    <row r="721" spans="2:7" ht="13.5" customHeight="1">
      <c r="B721" s="29"/>
      <c r="C721" s="29"/>
      <c r="D721" s="29"/>
      <c r="E721" s="29"/>
      <c r="F721" s="29"/>
      <c r="G721" s="29"/>
    </row>
    <row r="722" spans="2:7" ht="13.5" customHeight="1">
      <c r="B722" s="29"/>
      <c r="C722" s="29"/>
      <c r="D722" s="29"/>
      <c r="E722" s="29"/>
      <c r="F722" s="29"/>
      <c r="G722" s="29"/>
    </row>
    <row r="723" spans="2:7" ht="13.5" customHeight="1">
      <c r="B723" s="29"/>
      <c r="C723" s="29"/>
      <c r="D723" s="29"/>
      <c r="E723" s="29"/>
      <c r="F723" s="29"/>
      <c r="G723" s="29"/>
    </row>
    <row r="724" spans="2:7" ht="13.5" customHeight="1">
      <c r="B724" s="29"/>
      <c r="C724" s="29"/>
      <c r="D724" s="29"/>
      <c r="E724" s="29"/>
      <c r="F724" s="29"/>
      <c r="G724" s="29"/>
    </row>
    <row r="725" spans="2:7" ht="13.5" customHeight="1">
      <c r="B725" s="29"/>
      <c r="C725" s="29"/>
      <c r="D725" s="29"/>
      <c r="E725" s="29"/>
      <c r="F725" s="29"/>
      <c r="G725" s="29"/>
    </row>
    <row r="726" spans="2:7" ht="13.5" customHeight="1">
      <c r="B726" s="29"/>
      <c r="C726" s="29"/>
      <c r="D726" s="29"/>
      <c r="E726" s="29"/>
      <c r="F726" s="29"/>
      <c r="G726" s="29"/>
    </row>
    <row r="727" spans="2:7" ht="13.5" customHeight="1">
      <c r="B727" s="29"/>
      <c r="C727" s="29"/>
      <c r="D727" s="29"/>
      <c r="E727" s="29"/>
      <c r="F727" s="29"/>
      <c r="G727" s="29"/>
    </row>
    <row r="728" spans="2:7" ht="13.5" customHeight="1">
      <c r="B728" s="29"/>
      <c r="C728" s="29"/>
      <c r="D728" s="29"/>
      <c r="E728" s="29"/>
      <c r="F728" s="29"/>
      <c r="G728" s="29"/>
    </row>
    <row r="729" spans="2:7" ht="13.5" customHeight="1">
      <c r="B729" s="29"/>
      <c r="C729" s="29"/>
      <c r="D729" s="29"/>
      <c r="E729" s="29"/>
      <c r="F729" s="29"/>
      <c r="G729" s="29"/>
    </row>
    <row r="730" spans="2:7" ht="13.5" customHeight="1">
      <c r="B730" s="29"/>
      <c r="C730" s="29"/>
      <c r="D730" s="29"/>
      <c r="E730" s="29"/>
      <c r="F730" s="29"/>
      <c r="G730" s="29"/>
    </row>
    <row r="731" spans="2:7" ht="13.5" customHeight="1">
      <c r="B731" s="29"/>
      <c r="C731" s="29"/>
      <c r="D731" s="29"/>
      <c r="E731" s="29"/>
      <c r="F731" s="29"/>
      <c r="G731" s="29"/>
    </row>
    <row r="732" spans="2:7" ht="13.5" customHeight="1">
      <c r="B732" s="29"/>
      <c r="C732" s="29"/>
      <c r="D732" s="29"/>
      <c r="E732" s="29"/>
      <c r="F732" s="29"/>
      <c r="G732" s="29"/>
    </row>
    <row r="733" spans="2:7" ht="13.5" customHeight="1">
      <c r="B733" s="29"/>
      <c r="C733" s="29"/>
      <c r="D733" s="29"/>
      <c r="E733" s="29"/>
      <c r="F733" s="29"/>
      <c r="G733" s="29"/>
    </row>
    <row r="734" spans="2:7" ht="13.5" customHeight="1">
      <c r="B734" s="29"/>
      <c r="C734" s="29"/>
      <c r="D734" s="29"/>
      <c r="E734" s="29"/>
      <c r="F734" s="29"/>
      <c r="G734" s="29"/>
    </row>
    <row r="735" spans="2:7" ht="13.5" customHeight="1">
      <c r="B735" s="29"/>
      <c r="C735" s="29"/>
      <c r="D735" s="29"/>
      <c r="E735" s="29"/>
      <c r="F735" s="29"/>
      <c r="G735" s="29"/>
    </row>
    <row r="736" spans="2:7" ht="13.5" customHeight="1">
      <c r="B736" s="29"/>
      <c r="C736" s="29"/>
      <c r="D736" s="29"/>
      <c r="E736" s="29"/>
      <c r="F736" s="29"/>
      <c r="G736" s="29"/>
    </row>
    <row r="737" spans="2:7" ht="13.5" customHeight="1">
      <c r="B737" s="29"/>
      <c r="C737" s="29"/>
      <c r="D737" s="29"/>
      <c r="E737" s="29"/>
      <c r="F737" s="29"/>
      <c r="G737" s="29"/>
    </row>
    <row r="738" spans="2:7" ht="13.5" customHeight="1">
      <c r="B738" s="29"/>
      <c r="C738" s="29"/>
      <c r="D738" s="29"/>
      <c r="E738" s="29"/>
      <c r="F738" s="29"/>
      <c r="G738" s="29"/>
    </row>
    <row r="739" spans="2:7" ht="13.5" customHeight="1">
      <c r="B739" s="29"/>
      <c r="C739" s="29"/>
      <c r="D739" s="29"/>
      <c r="E739" s="29"/>
      <c r="F739" s="29"/>
      <c r="G739" s="29"/>
    </row>
    <row r="740" spans="2:7" ht="13.5" customHeight="1">
      <c r="B740" s="29"/>
      <c r="C740" s="29"/>
      <c r="D740" s="29"/>
      <c r="E740" s="29"/>
      <c r="F740" s="29"/>
      <c r="G740" s="29"/>
    </row>
    <row r="741" spans="2:7" ht="13.5" customHeight="1">
      <c r="B741" s="29"/>
      <c r="C741" s="29"/>
      <c r="D741" s="29"/>
      <c r="E741" s="29"/>
      <c r="F741" s="29"/>
      <c r="G741" s="29"/>
    </row>
    <row r="742" spans="2:7" ht="13.5" customHeight="1">
      <c r="B742" s="29"/>
      <c r="C742" s="29"/>
      <c r="D742" s="29"/>
      <c r="E742" s="29"/>
      <c r="F742" s="29"/>
      <c r="G742" s="29"/>
    </row>
    <row r="743" spans="2:7" ht="13.5" customHeight="1">
      <c r="B743" s="29"/>
      <c r="C743" s="29"/>
      <c r="D743" s="29"/>
      <c r="E743" s="29"/>
      <c r="F743" s="29"/>
      <c r="G743" s="29"/>
    </row>
    <row r="744" spans="2:7" ht="13.5" customHeight="1">
      <c r="B744" s="29"/>
      <c r="C744" s="29"/>
      <c r="D744" s="29"/>
      <c r="E744" s="29"/>
      <c r="F744" s="29"/>
      <c r="G744" s="29"/>
    </row>
    <row r="745" spans="2:7" ht="13.5" customHeight="1">
      <c r="B745" s="29"/>
      <c r="C745" s="29"/>
      <c r="D745" s="29"/>
      <c r="E745" s="29"/>
      <c r="F745" s="29"/>
      <c r="G745" s="29"/>
    </row>
    <row r="746" spans="2:7" ht="13.5" customHeight="1">
      <c r="B746" s="29"/>
      <c r="C746" s="29"/>
      <c r="D746" s="29"/>
      <c r="E746" s="29"/>
      <c r="F746" s="29"/>
      <c r="G746" s="29"/>
    </row>
    <row r="747" spans="2:7" ht="13.5" customHeight="1">
      <c r="B747" s="29"/>
      <c r="C747" s="29"/>
      <c r="D747" s="29"/>
      <c r="E747" s="29"/>
      <c r="F747" s="29"/>
      <c r="G747" s="29"/>
    </row>
    <row r="748" spans="2:7" ht="13.5" customHeight="1">
      <c r="B748" s="29"/>
      <c r="C748" s="29"/>
      <c r="D748" s="29"/>
      <c r="E748" s="29"/>
      <c r="F748" s="29"/>
      <c r="G748" s="29"/>
    </row>
    <row r="749" spans="2:7" ht="13.5" customHeight="1">
      <c r="B749" s="29"/>
      <c r="C749" s="29"/>
      <c r="D749" s="29"/>
      <c r="E749" s="29"/>
      <c r="F749" s="29"/>
      <c r="G749" s="29"/>
    </row>
    <row r="750" spans="2:7" ht="13.5" customHeight="1">
      <c r="B750" s="29"/>
      <c r="C750" s="29"/>
      <c r="D750" s="29"/>
      <c r="E750" s="29"/>
      <c r="F750" s="29"/>
      <c r="G750" s="29"/>
    </row>
    <row r="751" spans="2:7" ht="13.5" customHeight="1">
      <c r="B751" s="29"/>
      <c r="C751" s="29"/>
      <c r="D751" s="29"/>
      <c r="E751" s="29"/>
      <c r="F751" s="29"/>
      <c r="G751" s="29"/>
    </row>
    <row r="752" spans="2:7" ht="13.5" customHeight="1">
      <c r="B752" s="29"/>
      <c r="C752" s="29"/>
      <c r="D752" s="29"/>
      <c r="E752" s="29"/>
      <c r="F752" s="29"/>
      <c r="G752" s="29"/>
    </row>
    <row r="753" spans="2:7" ht="13.5" customHeight="1">
      <c r="B753" s="29"/>
      <c r="C753" s="29"/>
      <c r="D753" s="29"/>
      <c r="E753" s="29"/>
      <c r="F753" s="29"/>
      <c r="G753" s="29"/>
    </row>
    <row r="754" spans="2:7" ht="13.5" customHeight="1">
      <c r="B754" s="29"/>
      <c r="C754" s="29"/>
      <c r="D754" s="29"/>
      <c r="E754" s="29"/>
      <c r="F754" s="29"/>
      <c r="G754" s="29"/>
    </row>
    <row r="755" spans="2:7" ht="13.5" customHeight="1">
      <c r="B755" s="29"/>
      <c r="C755" s="29"/>
      <c r="D755" s="29"/>
      <c r="E755" s="29"/>
      <c r="F755" s="29"/>
      <c r="G755" s="29"/>
    </row>
    <row r="756" spans="2:7" ht="13.5" customHeight="1">
      <c r="B756" s="29"/>
      <c r="C756" s="29"/>
      <c r="D756" s="29"/>
      <c r="E756" s="29"/>
      <c r="F756" s="29"/>
      <c r="G756" s="29"/>
    </row>
    <row r="757" spans="2:7" ht="13.5" customHeight="1">
      <c r="B757" s="29"/>
      <c r="C757" s="29"/>
      <c r="D757" s="29"/>
      <c r="E757" s="29"/>
      <c r="F757" s="29"/>
      <c r="G757" s="29"/>
    </row>
    <row r="758" spans="2:7" ht="13.5" customHeight="1">
      <c r="B758" s="29"/>
      <c r="C758" s="29"/>
      <c r="D758" s="29"/>
      <c r="E758" s="29"/>
      <c r="F758" s="29"/>
      <c r="G758" s="29"/>
    </row>
    <row r="759" spans="2:7" ht="13.5" customHeight="1">
      <c r="B759" s="29"/>
      <c r="C759" s="29"/>
      <c r="D759" s="29"/>
      <c r="E759" s="29"/>
      <c r="F759" s="29"/>
      <c r="G759" s="29"/>
    </row>
    <row r="760" spans="2:7" ht="13.5" customHeight="1">
      <c r="B760" s="29"/>
      <c r="C760" s="29"/>
      <c r="D760" s="29"/>
      <c r="E760" s="29"/>
      <c r="F760" s="29"/>
      <c r="G760" s="29"/>
    </row>
    <row r="761" spans="2:7" ht="13.5" customHeight="1">
      <c r="B761" s="29"/>
      <c r="C761" s="29"/>
      <c r="D761" s="29"/>
      <c r="E761" s="29"/>
      <c r="F761" s="29"/>
      <c r="G761" s="29"/>
    </row>
    <row r="762" spans="2:7" ht="13.5" customHeight="1">
      <c r="B762" s="29"/>
      <c r="C762" s="29"/>
      <c r="D762" s="29"/>
      <c r="E762" s="29"/>
      <c r="F762" s="29"/>
      <c r="G762" s="29"/>
    </row>
    <row r="763" spans="2:7" ht="13.5" customHeight="1">
      <c r="B763" s="29"/>
      <c r="C763" s="29"/>
      <c r="D763" s="29"/>
      <c r="E763" s="29"/>
      <c r="F763" s="29"/>
      <c r="G763" s="29"/>
    </row>
    <row r="764" spans="2:7" ht="13.5" customHeight="1">
      <c r="B764" s="29"/>
      <c r="C764" s="29"/>
      <c r="D764" s="29"/>
      <c r="E764" s="29"/>
      <c r="F764" s="29"/>
      <c r="G764" s="29"/>
    </row>
    <row r="765" spans="2:7" ht="13.5" customHeight="1">
      <c r="B765" s="29"/>
      <c r="C765" s="29"/>
      <c r="D765" s="29"/>
      <c r="E765" s="29"/>
      <c r="F765" s="29"/>
      <c r="G765" s="29"/>
    </row>
    <row r="766" spans="2:7" ht="13.5" customHeight="1">
      <c r="B766" s="29"/>
      <c r="C766" s="29"/>
      <c r="D766" s="29"/>
      <c r="E766" s="29"/>
      <c r="F766" s="29"/>
      <c r="G766" s="29"/>
    </row>
    <row r="767" spans="2:7" ht="13.5" customHeight="1">
      <c r="B767" s="29"/>
      <c r="C767" s="29"/>
      <c r="D767" s="29"/>
      <c r="E767" s="29"/>
      <c r="F767" s="29"/>
      <c r="G767" s="29"/>
    </row>
    <row r="768" spans="2:7" ht="13.5" customHeight="1">
      <c r="B768" s="29"/>
      <c r="C768" s="29"/>
      <c r="D768" s="29"/>
      <c r="E768" s="29"/>
      <c r="F768" s="29"/>
      <c r="G768" s="29"/>
    </row>
    <row r="769" spans="2:7" ht="13.5" customHeight="1">
      <c r="B769" s="29"/>
      <c r="C769" s="29"/>
      <c r="D769" s="29"/>
      <c r="E769" s="29"/>
      <c r="F769" s="29"/>
      <c r="G769" s="29"/>
    </row>
    <row r="770" spans="2:7" ht="13.5" customHeight="1">
      <c r="B770" s="29"/>
      <c r="C770" s="29"/>
      <c r="D770" s="29"/>
      <c r="E770" s="29"/>
      <c r="F770" s="29"/>
      <c r="G770" s="29"/>
    </row>
    <row r="771" spans="2:7" ht="13.5" customHeight="1">
      <c r="B771" s="29"/>
      <c r="C771" s="29"/>
      <c r="D771" s="29"/>
      <c r="E771" s="29"/>
      <c r="F771" s="29"/>
      <c r="G771" s="29"/>
    </row>
    <row r="772" spans="2:7" ht="13.5" customHeight="1">
      <c r="B772" s="29"/>
      <c r="C772" s="29"/>
      <c r="D772" s="29"/>
      <c r="E772" s="29"/>
      <c r="F772" s="29"/>
      <c r="G772" s="29"/>
    </row>
    <row r="773" spans="2:7" ht="13.5" customHeight="1">
      <c r="B773" s="29"/>
      <c r="C773" s="29"/>
      <c r="D773" s="29"/>
      <c r="E773" s="29"/>
      <c r="F773" s="29"/>
      <c r="G773" s="29"/>
    </row>
    <row r="774" spans="2:7" ht="13.5" customHeight="1">
      <c r="B774" s="29"/>
      <c r="C774" s="29"/>
      <c r="D774" s="29"/>
      <c r="E774" s="29"/>
      <c r="F774" s="29"/>
      <c r="G774" s="29"/>
    </row>
    <row r="775" spans="2:7" ht="13.5" customHeight="1">
      <c r="B775" s="29"/>
      <c r="C775" s="29"/>
      <c r="D775" s="29"/>
      <c r="E775" s="29"/>
      <c r="F775" s="29"/>
      <c r="G775" s="29"/>
    </row>
    <row r="776" spans="2:7" ht="13.5" customHeight="1">
      <c r="B776" s="29"/>
      <c r="C776" s="29"/>
      <c r="D776" s="29"/>
      <c r="E776" s="29"/>
      <c r="F776" s="29"/>
      <c r="G776" s="29"/>
    </row>
    <row r="777" spans="2:7" ht="13.5" customHeight="1">
      <c r="B777" s="29"/>
      <c r="C777" s="29"/>
      <c r="D777" s="29"/>
      <c r="E777" s="29"/>
      <c r="F777" s="29"/>
      <c r="G777" s="29"/>
    </row>
    <row r="778" spans="2:7" ht="13.5" customHeight="1">
      <c r="B778" s="29"/>
      <c r="C778" s="29"/>
      <c r="D778" s="29"/>
      <c r="E778" s="29"/>
      <c r="F778" s="29"/>
      <c r="G778" s="29"/>
    </row>
    <row r="779" spans="2:7" ht="13.5" customHeight="1">
      <c r="B779" s="29"/>
      <c r="C779" s="29"/>
      <c r="D779" s="29"/>
      <c r="E779" s="29"/>
      <c r="F779" s="29"/>
      <c r="G779" s="29"/>
    </row>
    <row r="780" spans="2:7" ht="13.5" customHeight="1">
      <c r="B780" s="29"/>
      <c r="C780" s="29"/>
      <c r="D780" s="29"/>
      <c r="E780" s="29"/>
      <c r="F780" s="29"/>
      <c r="G780" s="29"/>
    </row>
    <row r="781" spans="2:7" ht="13.5" customHeight="1">
      <c r="B781" s="29"/>
      <c r="C781" s="29"/>
      <c r="D781" s="29"/>
      <c r="E781" s="29"/>
      <c r="F781" s="29"/>
      <c r="G781" s="29"/>
    </row>
    <row r="782" spans="2:7" ht="13.5" customHeight="1">
      <c r="B782" s="29"/>
      <c r="C782" s="29"/>
      <c r="D782" s="29"/>
      <c r="E782" s="29"/>
      <c r="F782" s="29"/>
      <c r="G782" s="29"/>
    </row>
    <row r="783" spans="2:7" ht="13.5" customHeight="1">
      <c r="B783" s="29"/>
      <c r="C783" s="29"/>
      <c r="D783" s="29"/>
      <c r="E783" s="29"/>
      <c r="F783" s="29"/>
      <c r="G783" s="29"/>
    </row>
    <row r="784" spans="2:7" ht="13.5" customHeight="1">
      <c r="B784" s="29"/>
      <c r="C784" s="29"/>
      <c r="D784" s="29"/>
      <c r="E784" s="29"/>
      <c r="F784" s="29"/>
      <c r="G784" s="29"/>
    </row>
    <row r="785" spans="2:7" ht="13.5" customHeight="1">
      <c r="B785" s="29"/>
      <c r="C785" s="29"/>
      <c r="D785" s="29"/>
      <c r="E785" s="29"/>
      <c r="F785" s="29"/>
      <c r="G785" s="29"/>
    </row>
    <row r="786" spans="2:7" ht="13.5" customHeight="1">
      <c r="B786" s="29"/>
      <c r="C786" s="29"/>
      <c r="D786" s="29"/>
      <c r="E786" s="29"/>
      <c r="F786" s="29"/>
      <c r="G786" s="29"/>
    </row>
    <row r="787" spans="2:7" ht="13.5" customHeight="1">
      <c r="B787" s="29"/>
      <c r="C787" s="29"/>
      <c r="D787" s="29"/>
      <c r="E787" s="29"/>
      <c r="F787" s="29"/>
      <c r="G787" s="29"/>
    </row>
    <row r="788" spans="2:7" ht="13.5" customHeight="1">
      <c r="B788" s="29"/>
      <c r="C788" s="29"/>
      <c r="D788" s="29"/>
      <c r="E788" s="29"/>
      <c r="F788" s="29"/>
      <c r="G788" s="29"/>
    </row>
    <row r="789" spans="2:7" ht="13.5" customHeight="1">
      <c r="B789" s="29"/>
      <c r="C789" s="29"/>
      <c r="D789" s="29"/>
      <c r="E789" s="29"/>
      <c r="F789" s="29"/>
      <c r="G789" s="29"/>
    </row>
    <row r="790" spans="2:7" ht="13.5" customHeight="1">
      <c r="B790" s="29"/>
      <c r="C790" s="29"/>
      <c r="D790" s="29"/>
      <c r="E790" s="29"/>
      <c r="F790" s="29"/>
      <c r="G790" s="29"/>
    </row>
    <row r="791" spans="2:7" ht="13.5" customHeight="1">
      <c r="B791" s="29"/>
      <c r="C791" s="29"/>
      <c r="D791" s="29"/>
      <c r="E791" s="29"/>
      <c r="F791" s="29"/>
      <c r="G791" s="29"/>
    </row>
    <row r="792" spans="2:7" ht="13.5" customHeight="1">
      <c r="B792" s="29"/>
      <c r="C792" s="29"/>
      <c r="D792" s="29"/>
      <c r="E792" s="29"/>
      <c r="F792" s="29"/>
      <c r="G792" s="29"/>
    </row>
    <row r="793" spans="2:7" ht="13.5" customHeight="1">
      <c r="B793" s="29"/>
      <c r="C793" s="29"/>
      <c r="D793" s="29"/>
      <c r="E793" s="29"/>
      <c r="F793" s="29"/>
      <c r="G793" s="29"/>
    </row>
    <row r="794" spans="2:7" ht="13.5" customHeight="1">
      <c r="B794" s="29"/>
      <c r="C794" s="29"/>
      <c r="D794" s="29"/>
      <c r="E794" s="29"/>
      <c r="F794" s="29"/>
      <c r="G794" s="29"/>
    </row>
    <row r="795" spans="2:7" ht="13.5" customHeight="1">
      <c r="B795" s="29"/>
      <c r="C795" s="29"/>
      <c r="D795" s="29"/>
      <c r="E795" s="29"/>
      <c r="F795" s="29"/>
      <c r="G795" s="29"/>
    </row>
    <row r="796" spans="2:7" ht="13.5" customHeight="1">
      <c r="B796" s="29"/>
      <c r="C796" s="29"/>
      <c r="D796" s="29"/>
      <c r="E796" s="29"/>
      <c r="F796" s="29"/>
      <c r="G796" s="29"/>
    </row>
    <row r="797" spans="2:7" ht="13.5" customHeight="1">
      <c r="B797" s="29"/>
      <c r="C797" s="29"/>
      <c r="D797" s="29"/>
      <c r="E797" s="29"/>
      <c r="F797" s="29"/>
      <c r="G797" s="29"/>
    </row>
    <row r="798" spans="2:7" ht="13.5" customHeight="1">
      <c r="B798" s="29"/>
      <c r="C798" s="29"/>
      <c r="D798" s="29"/>
      <c r="E798" s="29"/>
      <c r="F798" s="29"/>
      <c r="G798" s="29"/>
    </row>
    <row r="799" spans="2:7" ht="13.5" customHeight="1">
      <c r="B799" s="29"/>
      <c r="C799" s="29"/>
      <c r="D799" s="29"/>
      <c r="E799" s="29"/>
      <c r="F799" s="29"/>
      <c r="G799" s="29"/>
    </row>
    <row r="800" spans="2:7" ht="13.5" customHeight="1">
      <c r="B800" s="29"/>
      <c r="C800" s="29"/>
      <c r="D800" s="29"/>
      <c r="E800" s="29"/>
      <c r="F800" s="29"/>
      <c r="G800" s="29"/>
    </row>
    <row r="801" spans="2:7" ht="13.5" customHeight="1">
      <c r="B801" s="29"/>
      <c r="C801" s="29"/>
      <c r="D801" s="29"/>
      <c r="E801" s="29"/>
      <c r="F801" s="29"/>
      <c r="G801" s="29"/>
    </row>
    <row r="802" spans="2:7" ht="13.5" customHeight="1">
      <c r="B802" s="29"/>
      <c r="C802" s="29"/>
      <c r="D802" s="29"/>
      <c r="E802" s="29"/>
      <c r="F802" s="29"/>
      <c r="G802" s="29"/>
    </row>
    <row r="803" spans="2:7" ht="13.5" customHeight="1">
      <c r="B803" s="29"/>
      <c r="C803" s="29"/>
      <c r="D803" s="29"/>
      <c r="E803" s="29"/>
      <c r="F803" s="29"/>
      <c r="G803" s="29"/>
    </row>
    <row r="804" spans="2:7" ht="13.5" customHeight="1">
      <c r="B804" s="29"/>
      <c r="C804" s="29"/>
      <c r="D804" s="29"/>
      <c r="E804" s="29"/>
      <c r="F804" s="29"/>
      <c r="G804" s="29"/>
    </row>
    <row r="805" spans="2:7" ht="13.5" customHeight="1">
      <c r="B805" s="29"/>
      <c r="C805" s="29"/>
      <c r="D805" s="29"/>
      <c r="E805" s="29"/>
      <c r="F805" s="29"/>
      <c r="G805" s="29"/>
    </row>
    <row r="806" spans="2:7" ht="13.5" customHeight="1">
      <c r="B806" s="29"/>
      <c r="C806" s="29"/>
      <c r="D806" s="29"/>
      <c r="E806" s="29"/>
      <c r="F806" s="29"/>
      <c r="G806" s="29"/>
    </row>
    <row r="807" spans="2:7" ht="13.5" customHeight="1">
      <c r="B807" s="29"/>
      <c r="C807" s="29"/>
      <c r="D807" s="29"/>
      <c r="E807" s="29"/>
      <c r="F807" s="29"/>
      <c r="G807" s="29"/>
    </row>
    <row r="808" spans="2:7" ht="13.5" customHeight="1">
      <c r="B808" s="29"/>
      <c r="C808" s="29"/>
      <c r="D808" s="29"/>
      <c r="E808" s="29"/>
      <c r="F808" s="29"/>
      <c r="G808" s="29"/>
    </row>
    <row r="809" spans="2:7" ht="13.5" customHeight="1">
      <c r="B809" s="29"/>
      <c r="C809" s="29"/>
      <c r="D809" s="29"/>
      <c r="E809" s="29"/>
      <c r="F809" s="29"/>
      <c r="G809" s="29"/>
    </row>
    <row r="810" spans="2:7" ht="13.5" customHeight="1">
      <c r="B810" s="29"/>
      <c r="C810" s="29"/>
      <c r="D810" s="29"/>
      <c r="E810" s="29"/>
      <c r="F810" s="29"/>
      <c r="G810" s="29"/>
    </row>
    <row r="811" spans="2:7" ht="13.5" customHeight="1">
      <c r="B811" s="29"/>
      <c r="C811" s="29"/>
      <c r="D811" s="29"/>
      <c r="E811" s="29"/>
      <c r="F811" s="29"/>
      <c r="G811" s="29"/>
    </row>
    <row r="812" spans="2:7" ht="13.5" customHeight="1">
      <c r="B812" s="29"/>
      <c r="C812" s="29"/>
      <c r="D812" s="29"/>
      <c r="E812" s="29"/>
      <c r="F812" s="29"/>
      <c r="G812" s="29"/>
    </row>
    <row r="813" spans="2:7" ht="13.5" customHeight="1">
      <c r="B813" s="29"/>
      <c r="C813" s="29"/>
      <c r="D813" s="29"/>
      <c r="E813" s="29"/>
      <c r="F813" s="29"/>
      <c r="G813" s="29"/>
    </row>
    <row r="814" spans="2:7" ht="13.5" customHeight="1">
      <c r="B814" s="29"/>
      <c r="C814" s="29"/>
      <c r="D814" s="29"/>
      <c r="E814" s="29"/>
      <c r="F814" s="29"/>
      <c r="G814" s="29"/>
    </row>
    <row r="815" spans="2:7" ht="13.5" customHeight="1">
      <c r="B815" s="29"/>
      <c r="C815" s="29"/>
      <c r="D815" s="29"/>
      <c r="E815" s="29"/>
      <c r="F815" s="29"/>
      <c r="G815" s="29"/>
    </row>
    <row r="816" spans="2:7" ht="13.5" customHeight="1">
      <c r="B816" s="29"/>
      <c r="C816" s="29"/>
      <c r="D816" s="29"/>
      <c r="E816" s="29"/>
      <c r="F816" s="29"/>
      <c r="G816" s="29"/>
    </row>
    <row r="817" spans="2:7" ht="13.5" customHeight="1">
      <c r="B817" s="29"/>
      <c r="C817" s="29"/>
      <c r="D817" s="29"/>
      <c r="E817" s="29"/>
      <c r="F817" s="29"/>
      <c r="G817" s="29"/>
    </row>
    <row r="818" spans="2:7" ht="13.5" customHeight="1">
      <c r="B818" s="29"/>
      <c r="C818" s="29"/>
      <c r="D818" s="29"/>
      <c r="E818" s="29"/>
      <c r="F818" s="29"/>
      <c r="G818" s="29"/>
    </row>
    <row r="819" spans="2:7" ht="13.5" customHeight="1">
      <c r="B819" s="29"/>
      <c r="C819" s="29"/>
      <c r="D819" s="29"/>
      <c r="E819" s="29"/>
      <c r="F819" s="29"/>
      <c r="G819" s="29"/>
    </row>
    <row r="820" spans="2:7" ht="13.5" customHeight="1">
      <c r="B820" s="29"/>
      <c r="C820" s="29"/>
      <c r="D820" s="29"/>
      <c r="E820" s="29"/>
      <c r="F820" s="29"/>
      <c r="G820" s="29"/>
    </row>
    <row r="821" spans="2:7" ht="13.5" customHeight="1">
      <c r="B821" s="29"/>
      <c r="C821" s="29"/>
      <c r="D821" s="29"/>
      <c r="E821" s="29"/>
      <c r="F821" s="29"/>
      <c r="G821" s="29"/>
    </row>
    <row r="822" spans="2:7" ht="13.5" customHeight="1">
      <c r="B822" s="29"/>
      <c r="C822" s="29"/>
      <c r="D822" s="29"/>
      <c r="E822" s="29"/>
      <c r="F822" s="29"/>
      <c r="G822" s="29"/>
    </row>
    <row r="823" spans="2:7" ht="13.5" customHeight="1">
      <c r="B823" s="29"/>
      <c r="C823" s="29"/>
      <c r="D823" s="29"/>
      <c r="E823" s="29"/>
      <c r="F823" s="29"/>
      <c r="G823" s="29"/>
    </row>
    <row r="824" spans="2:7" ht="13.5" customHeight="1">
      <c r="B824" s="29"/>
      <c r="C824" s="29"/>
      <c r="D824" s="29"/>
      <c r="E824" s="29"/>
      <c r="F824" s="29"/>
      <c r="G824" s="29"/>
    </row>
    <row r="825" spans="2:7" ht="13.5" customHeight="1">
      <c r="B825" s="29"/>
      <c r="C825" s="29"/>
      <c r="D825" s="29"/>
      <c r="E825" s="29"/>
      <c r="F825" s="29"/>
      <c r="G825" s="29"/>
    </row>
    <row r="826" spans="2:7" ht="13.5" customHeight="1">
      <c r="B826" s="29"/>
      <c r="C826" s="29"/>
      <c r="D826" s="29"/>
      <c r="E826" s="29"/>
      <c r="F826" s="29"/>
      <c r="G826" s="29"/>
    </row>
    <row r="827" spans="2:7" ht="13.5" customHeight="1">
      <c r="B827" s="29"/>
      <c r="C827" s="29"/>
      <c r="D827" s="29"/>
      <c r="E827" s="29"/>
      <c r="F827" s="29"/>
      <c r="G827" s="29"/>
    </row>
    <row r="828" spans="2:7" ht="13.5" customHeight="1">
      <c r="B828" s="29"/>
      <c r="C828" s="29"/>
      <c r="D828" s="29"/>
      <c r="E828" s="29"/>
      <c r="F828" s="29"/>
      <c r="G828" s="29"/>
    </row>
    <row r="829" spans="2:7" ht="13.5" customHeight="1">
      <c r="B829" s="29"/>
      <c r="C829" s="29"/>
      <c r="D829" s="29"/>
      <c r="E829" s="29"/>
      <c r="F829" s="29"/>
      <c r="G829" s="29"/>
    </row>
    <row r="830" spans="2:7" ht="13.5" customHeight="1">
      <c r="B830" s="29"/>
      <c r="C830" s="29"/>
      <c r="D830" s="29"/>
      <c r="E830" s="29"/>
      <c r="F830" s="29"/>
      <c r="G830" s="29"/>
    </row>
    <row r="831" spans="2:7" ht="13.5" customHeight="1">
      <c r="B831" s="29"/>
      <c r="C831" s="29"/>
      <c r="D831" s="29"/>
      <c r="E831" s="29"/>
      <c r="F831" s="29"/>
      <c r="G831" s="29"/>
    </row>
    <row r="832" spans="2:7" ht="13.5" customHeight="1">
      <c r="B832" s="29"/>
      <c r="C832" s="29"/>
      <c r="D832" s="29"/>
      <c r="E832" s="29"/>
      <c r="F832" s="29"/>
      <c r="G832" s="29"/>
    </row>
    <row r="833" spans="2:7" ht="13.5" customHeight="1">
      <c r="B833" s="29"/>
      <c r="C833" s="29"/>
      <c r="D833" s="29"/>
      <c r="E833" s="29"/>
      <c r="F833" s="29"/>
      <c r="G833" s="29"/>
    </row>
    <row r="834" spans="2:7" ht="13.5" customHeight="1">
      <c r="B834" s="29"/>
      <c r="C834" s="29"/>
      <c r="D834" s="29"/>
      <c r="E834" s="29"/>
      <c r="F834" s="29"/>
      <c r="G834" s="29"/>
    </row>
    <row r="835" spans="2:7" ht="13.5" customHeight="1">
      <c r="B835" s="29"/>
      <c r="C835" s="29"/>
      <c r="D835" s="29"/>
      <c r="E835" s="29"/>
      <c r="F835" s="29"/>
      <c r="G835" s="29"/>
    </row>
    <row r="836" spans="2:7" ht="13.5" customHeight="1">
      <c r="B836" s="29"/>
      <c r="C836" s="29"/>
      <c r="D836" s="29"/>
      <c r="E836" s="29"/>
      <c r="F836" s="29"/>
      <c r="G836" s="29"/>
    </row>
    <row r="837" spans="2:7" ht="13.5" customHeight="1">
      <c r="B837" s="29"/>
      <c r="C837" s="29"/>
      <c r="D837" s="29"/>
      <c r="E837" s="29"/>
      <c r="F837" s="29"/>
      <c r="G837" s="29"/>
    </row>
    <row r="838" spans="2:7" ht="13.5" customHeight="1">
      <c r="B838" s="29"/>
      <c r="C838" s="29"/>
      <c r="D838" s="29"/>
      <c r="E838" s="29"/>
      <c r="F838" s="29"/>
      <c r="G838" s="29"/>
    </row>
    <row r="839" spans="2:7" ht="13.5" customHeight="1">
      <c r="B839" s="29"/>
      <c r="C839" s="29"/>
      <c r="D839" s="29"/>
      <c r="E839" s="29"/>
      <c r="F839" s="29"/>
      <c r="G839" s="29"/>
    </row>
    <row r="840" spans="2:7" ht="13.5" customHeight="1">
      <c r="B840" s="29"/>
      <c r="C840" s="29"/>
      <c r="D840" s="29"/>
      <c r="E840" s="29"/>
      <c r="F840" s="29"/>
      <c r="G840" s="29"/>
    </row>
    <row r="841" spans="2:7" ht="13.5" customHeight="1">
      <c r="B841" s="29"/>
      <c r="C841" s="29"/>
      <c r="D841" s="29"/>
      <c r="E841" s="29"/>
      <c r="F841" s="29"/>
      <c r="G841" s="29"/>
    </row>
    <row r="842" spans="2:7" ht="13.5" customHeight="1">
      <c r="B842" s="29"/>
      <c r="C842" s="29"/>
      <c r="D842" s="29"/>
      <c r="E842" s="29"/>
      <c r="F842" s="29"/>
      <c r="G842" s="29"/>
    </row>
    <row r="843" spans="2:7" ht="13.5" customHeight="1">
      <c r="B843" s="29"/>
      <c r="C843" s="29"/>
      <c r="D843" s="29"/>
      <c r="E843" s="29"/>
      <c r="F843" s="29"/>
      <c r="G843" s="29"/>
    </row>
    <row r="844" spans="2:7" ht="13.5" customHeight="1">
      <c r="B844" s="29"/>
      <c r="C844" s="29"/>
      <c r="D844" s="29"/>
      <c r="E844" s="29"/>
      <c r="F844" s="29"/>
      <c r="G844" s="29"/>
    </row>
    <row r="845" spans="2:7" ht="13.5" customHeight="1">
      <c r="B845" s="29"/>
      <c r="C845" s="29"/>
      <c r="D845" s="29"/>
      <c r="E845" s="29"/>
      <c r="F845" s="29"/>
      <c r="G845" s="29"/>
    </row>
    <row r="846" spans="2:7" ht="13.5" customHeight="1">
      <c r="B846" s="29"/>
      <c r="C846" s="29"/>
      <c r="D846" s="29"/>
      <c r="E846" s="29"/>
      <c r="F846" s="29"/>
      <c r="G846" s="29"/>
    </row>
    <row r="847" spans="2:7" ht="13.5" customHeight="1">
      <c r="B847" s="29"/>
      <c r="C847" s="29"/>
      <c r="D847" s="29"/>
      <c r="E847" s="29"/>
      <c r="F847" s="29"/>
      <c r="G847" s="29"/>
    </row>
    <row r="848" spans="2:7" ht="13.5" customHeight="1">
      <c r="B848" s="29"/>
      <c r="C848" s="29"/>
      <c r="D848" s="29"/>
      <c r="E848" s="29"/>
      <c r="F848" s="29"/>
      <c r="G848" s="29"/>
    </row>
    <row r="849" spans="2:7" ht="13.5" customHeight="1">
      <c r="B849" s="29"/>
      <c r="C849" s="29"/>
      <c r="D849" s="29"/>
      <c r="E849" s="29"/>
      <c r="F849" s="29"/>
      <c r="G849" s="29"/>
    </row>
    <row r="850" spans="2:7" ht="13.5" customHeight="1">
      <c r="B850" s="29"/>
      <c r="C850" s="29"/>
      <c r="D850" s="29"/>
      <c r="E850" s="29"/>
      <c r="F850" s="29"/>
      <c r="G850" s="29"/>
    </row>
    <row r="851" spans="2:7" ht="13.5" customHeight="1">
      <c r="B851" s="29"/>
      <c r="C851" s="29"/>
      <c r="D851" s="29"/>
      <c r="E851" s="29"/>
      <c r="F851" s="29"/>
      <c r="G851" s="29"/>
    </row>
    <row r="852" spans="2:7" ht="13.5" customHeight="1">
      <c r="B852" s="29"/>
      <c r="C852" s="29"/>
      <c r="D852" s="29"/>
      <c r="E852" s="29"/>
      <c r="F852" s="29"/>
      <c r="G852" s="29"/>
    </row>
    <row r="853" spans="2:7" ht="13.5" customHeight="1">
      <c r="B853" s="29"/>
      <c r="C853" s="29"/>
      <c r="D853" s="29"/>
      <c r="E853" s="29"/>
      <c r="F853" s="29"/>
      <c r="G853" s="29"/>
    </row>
    <row r="854" spans="2:7" ht="13.5" customHeight="1">
      <c r="B854" s="29"/>
      <c r="C854" s="29"/>
      <c r="D854" s="29"/>
      <c r="E854" s="29"/>
      <c r="F854" s="29"/>
      <c r="G854" s="29"/>
    </row>
    <row r="855" spans="2:7" ht="13.5" customHeight="1">
      <c r="B855" s="29"/>
      <c r="C855" s="29"/>
      <c r="D855" s="29"/>
      <c r="E855" s="29"/>
      <c r="F855" s="29"/>
      <c r="G855" s="29"/>
    </row>
    <row r="856" spans="2:7" ht="13.5" customHeight="1">
      <c r="B856" s="29"/>
      <c r="C856" s="29"/>
      <c r="D856" s="29"/>
      <c r="E856" s="29"/>
      <c r="F856" s="29"/>
      <c r="G856" s="29"/>
    </row>
    <row r="857" spans="2:7" ht="13.5" customHeight="1">
      <c r="B857" s="29"/>
      <c r="C857" s="29"/>
      <c r="D857" s="29"/>
      <c r="E857" s="29"/>
      <c r="F857" s="29"/>
      <c r="G857" s="29"/>
    </row>
    <row r="858" spans="2:7" ht="13.5" customHeight="1">
      <c r="B858" s="29"/>
      <c r="C858" s="29"/>
      <c r="D858" s="29"/>
      <c r="E858" s="29"/>
      <c r="F858" s="29"/>
      <c r="G858" s="29"/>
    </row>
    <row r="859" spans="2:7" ht="13.5" customHeight="1">
      <c r="B859" s="29"/>
      <c r="C859" s="29"/>
      <c r="D859" s="29"/>
      <c r="E859" s="29"/>
      <c r="F859" s="29"/>
      <c r="G859" s="29"/>
    </row>
    <row r="860" spans="2:7" ht="13.5" customHeight="1">
      <c r="B860" s="29"/>
      <c r="C860" s="29"/>
      <c r="D860" s="29"/>
      <c r="E860" s="29"/>
      <c r="F860" s="29"/>
      <c r="G860" s="29"/>
    </row>
    <row r="861" spans="2:7" ht="13.5" customHeight="1">
      <c r="B861" s="29"/>
      <c r="C861" s="29"/>
      <c r="D861" s="29"/>
      <c r="E861" s="29"/>
      <c r="F861" s="29"/>
      <c r="G861" s="29"/>
    </row>
    <row r="862" spans="2:7" ht="13.5" customHeight="1">
      <c r="B862" s="29"/>
      <c r="C862" s="29"/>
      <c r="D862" s="29"/>
      <c r="E862" s="29"/>
      <c r="F862" s="29"/>
      <c r="G862" s="29"/>
    </row>
    <row r="863" spans="2:7" ht="13.5" customHeight="1">
      <c r="B863" s="29"/>
      <c r="C863" s="29"/>
      <c r="D863" s="29"/>
      <c r="E863" s="29"/>
      <c r="F863" s="29"/>
      <c r="G863" s="29"/>
    </row>
    <row r="864" spans="2:7" ht="13.5" customHeight="1">
      <c r="B864" s="29"/>
      <c r="C864" s="29"/>
      <c r="D864" s="29"/>
      <c r="E864" s="29"/>
      <c r="F864" s="29"/>
      <c r="G864" s="29"/>
    </row>
    <row r="865" spans="2:7" ht="13.5" customHeight="1">
      <c r="B865" s="29"/>
      <c r="C865" s="29"/>
      <c r="D865" s="29"/>
      <c r="E865" s="29"/>
      <c r="F865" s="29"/>
      <c r="G865" s="29"/>
    </row>
    <row r="866" spans="2:7" ht="13.5" customHeight="1">
      <c r="B866" s="29"/>
      <c r="C866" s="29"/>
      <c r="D866" s="29"/>
      <c r="E866" s="29"/>
      <c r="F866" s="29"/>
      <c r="G866" s="29"/>
    </row>
    <row r="867" spans="2:7" ht="13.5" customHeight="1">
      <c r="B867" s="29"/>
      <c r="C867" s="29"/>
      <c r="D867" s="29"/>
      <c r="E867" s="29"/>
      <c r="F867" s="29"/>
      <c r="G867" s="29"/>
    </row>
    <row r="868" spans="2:7" ht="13.5" customHeight="1">
      <c r="B868" s="29"/>
      <c r="C868" s="29"/>
      <c r="D868" s="29"/>
      <c r="E868" s="29"/>
      <c r="F868" s="29"/>
      <c r="G868" s="29"/>
    </row>
    <row r="869" spans="2:7" ht="13.5" customHeight="1">
      <c r="B869" s="29"/>
      <c r="C869" s="29"/>
      <c r="D869" s="29"/>
      <c r="E869" s="29"/>
      <c r="F869" s="29"/>
      <c r="G869" s="29"/>
    </row>
    <row r="870" spans="2:7" ht="13.5" customHeight="1">
      <c r="B870" s="29"/>
      <c r="C870" s="29"/>
      <c r="D870" s="29"/>
      <c r="E870" s="29"/>
      <c r="F870" s="29"/>
      <c r="G870" s="29"/>
    </row>
    <row r="871" spans="2:7" ht="13.5" customHeight="1">
      <c r="B871" s="29"/>
      <c r="C871" s="29"/>
      <c r="D871" s="29"/>
      <c r="E871" s="29"/>
      <c r="F871" s="29"/>
      <c r="G871" s="29"/>
    </row>
    <row r="872" spans="2:7" ht="13.5" customHeight="1">
      <c r="B872" s="29"/>
      <c r="C872" s="29"/>
      <c r="D872" s="29"/>
      <c r="E872" s="29"/>
      <c r="F872" s="29"/>
      <c r="G872" s="29"/>
    </row>
    <row r="873" spans="2:7" ht="13.5" customHeight="1">
      <c r="B873" s="29"/>
      <c r="C873" s="29"/>
      <c r="D873" s="29"/>
      <c r="E873" s="29"/>
      <c r="F873" s="29"/>
      <c r="G873" s="29"/>
    </row>
    <row r="874" spans="2:7" ht="13.5" customHeight="1">
      <c r="B874" s="29"/>
      <c r="C874" s="29"/>
      <c r="D874" s="29"/>
      <c r="E874" s="29"/>
      <c r="F874" s="29"/>
      <c r="G874" s="29"/>
    </row>
    <row r="875" spans="2:7" ht="13.5" customHeight="1">
      <c r="B875" s="29"/>
      <c r="C875" s="29"/>
      <c r="D875" s="29"/>
      <c r="E875" s="29"/>
      <c r="F875" s="29"/>
      <c r="G875" s="29"/>
    </row>
    <row r="876" spans="2:7" ht="13.5" customHeight="1">
      <c r="B876" s="29"/>
      <c r="C876" s="29"/>
      <c r="D876" s="29"/>
      <c r="E876" s="29"/>
      <c r="F876" s="29"/>
      <c r="G876" s="29"/>
    </row>
    <row r="877" spans="2:7" ht="13.5" customHeight="1">
      <c r="B877" s="29"/>
      <c r="C877" s="29"/>
      <c r="D877" s="29"/>
      <c r="E877" s="29"/>
      <c r="F877" s="29"/>
      <c r="G877" s="29"/>
    </row>
    <row r="878" spans="2:7" ht="13.5" customHeight="1">
      <c r="B878" s="29"/>
      <c r="C878" s="29"/>
      <c r="D878" s="29"/>
      <c r="E878" s="29"/>
      <c r="F878" s="29"/>
      <c r="G878" s="29"/>
    </row>
    <row r="879" spans="2:7" ht="13.5" customHeight="1">
      <c r="B879" s="29"/>
      <c r="C879" s="29"/>
      <c r="D879" s="29"/>
      <c r="E879" s="29"/>
      <c r="F879" s="29"/>
      <c r="G879" s="29"/>
    </row>
    <row r="880" spans="2:7" ht="13.5" customHeight="1">
      <c r="B880" s="29"/>
      <c r="C880" s="29"/>
      <c r="D880" s="29"/>
      <c r="E880" s="29"/>
      <c r="F880" s="29"/>
      <c r="G880" s="29"/>
    </row>
    <row r="881" spans="2:7" ht="13.5" customHeight="1">
      <c r="B881" s="29"/>
      <c r="C881" s="29"/>
      <c r="D881" s="29"/>
      <c r="E881" s="29"/>
      <c r="F881" s="29"/>
      <c r="G881" s="29"/>
    </row>
    <row r="882" spans="2:7" ht="13.5" customHeight="1">
      <c r="B882" s="29"/>
      <c r="C882" s="29"/>
      <c r="D882" s="29"/>
      <c r="E882" s="29"/>
      <c r="F882" s="29"/>
      <c r="G882" s="29"/>
    </row>
    <row r="883" spans="2:7" ht="13.5" customHeight="1">
      <c r="B883" s="29"/>
      <c r="C883" s="29"/>
      <c r="D883" s="29"/>
      <c r="E883" s="29"/>
      <c r="F883" s="29"/>
      <c r="G883" s="29"/>
    </row>
    <row r="884" spans="2:7" ht="13.5" customHeight="1">
      <c r="B884" s="29"/>
      <c r="C884" s="29"/>
      <c r="D884" s="29"/>
      <c r="E884" s="29"/>
      <c r="F884" s="29"/>
      <c r="G884" s="29"/>
    </row>
    <row r="885" spans="2:7" ht="13.5" customHeight="1">
      <c r="B885" s="29"/>
      <c r="C885" s="29"/>
      <c r="D885" s="29"/>
      <c r="E885" s="29"/>
      <c r="F885" s="29"/>
      <c r="G885" s="29"/>
    </row>
    <row r="886" spans="2:7" ht="13.5" customHeight="1">
      <c r="B886" s="29"/>
      <c r="C886" s="29"/>
      <c r="D886" s="29"/>
      <c r="E886" s="29"/>
      <c r="F886" s="29"/>
      <c r="G886" s="29"/>
    </row>
    <row r="887" spans="2:7" ht="13.5" customHeight="1">
      <c r="B887" s="29"/>
      <c r="C887" s="29"/>
      <c r="D887" s="29"/>
      <c r="E887" s="29"/>
      <c r="F887" s="29"/>
      <c r="G887" s="29"/>
    </row>
    <row r="888" spans="2:7" ht="13.5" customHeight="1">
      <c r="B888" s="29"/>
      <c r="C888" s="29"/>
      <c r="D888" s="29"/>
      <c r="E888" s="29"/>
      <c r="F888" s="29"/>
      <c r="G888" s="29"/>
    </row>
    <row r="889" spans="2:7" ht="13.5" customHeight="1">
      <c r="B889" s="29"/>
      <c r="C889" s="29"/>
      <c r="D889" s="29"/>
      <c r="E889" s="29"/>
      <c r="F889" s="29"/>
      <c r="G889" s="29"/>
    </row>
    <row r="890" spans="2:7" ht="13.5" customHeight="1">
      <c r="B890" s="29"/>
      <c r="C890" s="29"/>
      <c r="D890" s="29"/>
      <c r="E890" s="29"/>
      <c r="F890" s="29"/>
      <c r="G890" s="29"/>
    </row>
    <row r="891" spans="2:7" ht="13.5" customHeight="1">
      <c r="B891" s="29"/>
      <c r="C891" s="29"/>
      <c r="D891" s="29"/>
      <c r="E891" s="29"/>
      <c r="F891" s="29"/>
      <c r="G891" s="29"/>
    </row>
    <row r="892" spans="2:7" ht="13.5" customHeight="1">
      <c r="B892" s="29"/>
      <c r="C892" s="29"/>
      <c r="D892" s="29"/>
      <c r="E892" s="29"/>
      <c r="F892" s="29"/>
      <c r="G892" s="29"/>
    </row>
    <row r="893" spans="2:7" ht="13.5" customHeight="1">
      <c r="B893" s="29"/>
      <c r="C893" s="29"/>
      <c r="D893" s="29"/>
      <c r="E893" s="29"/>
      <c r="F893" s="29"/>
      <c r="G893" s="29"/>
    </row>
    <row r="894" spans="2:7" ht="13.5" customHeight="1">
      <c r="B894" s="29"/>
      <c r="C894" s="29"/>
      <c r="D894" s="29"/>
      <c r="E894" s="29"/>
      <c r="F894" s="29"/>
      <c r="G894" s="29"/>
    </row>
    <row r="895" spans="2:7" ht="13.5" customHeight="1">
      <c r="B895" s="29"/>
      <c r="C895" s="29"/>
      <c r="D895" s="29"/>
      <c r="E895" s="29"/>
      <c r="F895" s="29"/>
      <c r="G895" s="29"/>
    </row>
    <row r="896" spans="2:7" ht="13.5" customHeight="1">
      <c r="B896" s="29"/>
      <c r="C896" s="29"/>
      <c r="D896" s="29"/>
      <c r="E896" s="29"/>
      <c r="F896" s="29"/>
      <c r="G896" s="29"/>
    </row>
    <row r="897" spans="2:7" ht="13.5" customHeight="1">
      <c r="B897" s="29"/>
      <c r="C897" s="29"/>
      <c r="D897" s="29"/>
      <c r="E897" s="29"/>
      <c r="F897" s="29"/>
      <c r="G897" s="29"/>
    </row>
    <row r="898" spans="2:7" ht="13.5" customHeight="1">
      <c r="B898" s="29"/>
      <c r="C898" s="29"/>
      <c r="D898" s="29"/>
      <c r="E898" s="29"/>
      <c r="F898" s="29"/>
      <c r="G898" s="29"/>
    </row>
    <row r="899" spans="2:7" ht="13.5" customHeight="1">
      <c r="B899" s="29"/>
      <c r="C899" s="29"/>
      <c r="D899" s="29"/>
      <c r="E899" s="29"/>
      <c r="F899" s="29"/>
      <c r="G899" s="29"/>
    </row>
    <row r="900" spans="2:7" ht="13.5" customHeight="1">
      <c r="B900" s="29"/>
      <c r="C900" s="29"/>
      <c r="D900" s="29"/>
      <c r="E900" s="29"/>
      <c r="F900" s="29"/>
      <c r="G900" s="29"/>
    </row>
    <row r="901" spans="2:7" ht="13.5" customHeight="1">
      <c r="B901" s="29"/>
      <c r="C901" s="29"/>
      <c r="D901" s="29"/>
      <c r="E901" s="29"/>
      <c r="F901" s="29"/>
      <c r="G901" s="29"/>
    </row>
    <row r="902" spans="2:7" ht="13.5" customHeight="1">
      <c r="B902" s="29"/>
      <c r="C902" s="29"/>
      <c r="D902" s="29"/>
      <c r="E902" s="29"/>
      <c r="F902" s="29"/>
      <c r="G902" s="29"/>
    </row>
    <row r="903" spans="2:7" ht="13.5" customHeight="1">
      <c r="B903" s="29"/>
      <c r="C903" s="29"/>
      <c r="D903" s="29"/>
      <c r="E903" s="29"/>
      <c r="F903" s="29"/>
      <c r="G903" s="29"/>
    </row>
    <row r="904" spans="2:7" ht="13.5" customHeight="1">
      <c r="B904" s="29"/>
      <c r="C904" s="29"/>
      <c r="D904" s="29"/>
      <c r="E904" s="29"/>
      <c r="F904" s="29"/>
      <c r="G904" s="29"/>
    </row>
    <row r="905" spans="2:7" ht="13.5" customHeight="1">
      <c r="B905" s="29"/>
      <c r="C905" s="29"/>
      <c r="D905" s="29"/>
      <c r="E905" s="29"/>
      <c r="F905" s="29"/>
      <c r="G905" s="29"/>
    </row>
    <row r="906" spans="2:7" ht="13.5" customHeight="1">
      <c r="B906" s="29"/>
      <c r="C906" s="29"/>
      <c r="D906" s="29"/>
      <c r="E906" s="29"/>
      <c r="F906" s="29"/>
      <c r="G906" s="29"/>
    </row>
    <row r="907" spans="2:7" ht="13.5" customHeight="1">
      <c r="B907" s="29"/>
      <c r="C907" s="29"/>
      <c r="D907" s="29"/>
      <c r="E907" s="29"/>
      <c r="F907" s="29"/>
      <c r="G907" s="29"/>
    </row>
    <row r="908" spans="2:7" ht="13.5" customHeight="1">
      <c r="B908" s="29"/>
      <c r="C908" s="29"/>
      <c r="D908" s="29"/>
      <c r="E908" s="29"/>
      <c r="F908" s="29"/>
      <c r="G908" s="29"/>
    </row>
    <row r="909" spans="2:7" ht="13.5" customHeight="1">
      <c r="B909" s="29"/>
      <c r="C909" s="29"/>
      <c r="D909" s="29"/>
      <c r="E909" s="29"/>
      <c r="F909" s="29"/>
      <c r="G909" s="29"/>
    </row>
    <row r="910" spans="2:7" ht="13.5" customHeight="1">
      <c r="B910" s="29"/>
      <c r="C910" s="29"/>
      <c r="D910" s="29"/>
      <c r="E910" s="29"/>
      <c r="F910" s="29"/>
      <c r="G910" s="29"/>
    </row>
    <row r="911" spans="2:7" ht="13.5" customHeight="1">
      <c r="B911" s="29"/>
      <c r="C911" s="29"/>
      <c r="D911" s="29"/>
      <c r="E911" s="29"/>
      <c r="F911" s="29"/>
      <c r="G911" s="29"/>
    </row>
    <row r="912" spans="2:7" ht="13.5" customHeight="1">
      <c r="B912" s="29"/>
      <c r="C912" s="29"/>
      <c r="D912" s="29"/>
      <c r="E912" s="29"/>
      <c r="F912" s="29"/>
      <c r="G912" s="29"/>
    </row>
    <row r="913" spans="2:7" ht="13.5" customHeight="1">
      <c r="B913" s="29"/>
      <c r="C913" s="29"/>
      <c r="D913" s="29"/>
      <c r="E913" s="29"/>
      <c r="F913" s="29"/>
      <c r="G913" s="29"/>
    </row>
    <row r="914" spans="2:7" ht="13.5" customHeight="1">
      <c r="B914" s="29"/>
      <c r="C914" s="29"/>
      <c r="D914" s="29"/>
      <c r="E914" s="29"/>
      <c r="F914" s="29"/>
      <c r="G914" s="29"/>
    </row>
    <row r="915" spans="2:7" ht="13.5" customHeight="1">
      <c r="B915" s="29"/>
      <c r="C915" s="29"/>
      <c r="D915" s="29"/>
      <c r="E915" s="29"/>
      <c r="F915" s="29"/>
      <c r="G915" s="29"/>
    </row>
    <row r="916" spans="2:7" ht="13.5" customHeight="1">
      <c r="B916" s="29"/>
      <c r="C916" s="29"/>
      <c r="D916" s="29"/>
      <c r="E916" s="29"/>
      <c r="F916" s="29"/>
      <c r="G916" s="29"/>
    </row>
    <row r="917" spans="2:7" ht="13.5" customHeight="1">
      <c r="B917" s="29"/>
      <c r="C917" s="29"/>
      <c r="D917" s="29"/>
      <c r="E917" s="29"/>
      <c r="F917" s="29"/>
      <c r="G917" s="29"/>
    </row>
    <row r="918" spans="2:7" ht="13.5" customHeight="1">
      <c r="B918" s="29"/>
      <c r="C918" s="29"/>
      <c r="D918" s="29"/>
      <c r="E918" s="29"/>
      <c r="F918" s="29"/>
      <c r="G918" s="29"/>
    </row>
    <row r="919" spans="2:7" ht="13.5" customHeight="1">
      <c r="B919" s="29"/>
      <c r="C919" s="29"/>
      <c r="D919" s="29"/>
      <c r="E919" s="29"/>
      <c r="F919" s="29"/>
      <c r="G919" s="29"/>
    </row>
    <row r="920" spans="2:7" ht="13.5" customHeight="1">
      <c r="B920" s="29"/>
      <c r="C920" s="29"/>
      <c r="D920" s="29"/>
      <c r="E920" s="29"/>
      <c r="F920" s="29"/>
      <c r="G920" s="29"/>
    </row>
    <row r="921" spans="2:7" ht="13.5" customHeight="1">
      <c r="B921" s="29"/>
      <c r="C921" s="29"/>
      <c r="D921" s="29"/>
      <c r="E921" s="29"/>
      <c r="F921" s="29"/>
      <c r="G921" s="29"/>
    </row>
    <row r="922" spans="2:7" ht="13.5" customHeight="1">
      <c r="B922" s="29"/>
      <c r="C922" s="29"/>
      <c r="D922" s="29"/>
      <c r="E922" s="29"/>
      <c r="F922" s="29"/>
      <c r="G922" s="29"/>
    </row>
    <row r="923" spans="2:7" ht="13.5" customHeight="1">
      <c r="B923" s="29"/>
      <c r="C923" s="29"/>
      <c r="D923" s="29"/>
      <c r="E923" s="29"/>
      <c r="F923" s="29"/>
      <c r="G923" s="29"/>
    </row>
    <row r="924" spans="2:7" ht="13.5" customHeight="1">
      <c r="B924" s="29"/>
      <c r="C924" s="29"/>
      <c r="D924" s="29"/>
      <c r="E924" s="29"/>
      <c r="F924" s="29"/>
      <c r="G924" s="29"/>
    </row>
    <row r="925" spans="2:7" ht="13.5" customHeight="1">
      <c r="B925" s="29"/>
      <c r="C925" s="29"/>
      <c r="D925" s="29"/>
      <c r="E925" s="29"/>
      <c r="F925" s="29"/>
      <c r="G925" s="29"/>
    </row>
    <row r="926" spans="2:7" ht="13.5" customHeight="1">
      <c r="B926" s="29"/>
      <c r="C926" s="29"/>
      <c r="D926" s="29"/>
      <c r="E926" s="29"/>
      <c r="F926" s="29"/>
      <c r="G926" s="29"/>
    </row>
    <row r="927" spans="2:7" ht="13.5" customHeight="1">
      <c r="B927" s="29"/>
      <c r="C927" s="29"/>
      <c r="D927" s="29"/>
      <c r="E927" s="29"/>
      <c r="F927" s="29"/>
      <c r="G927" s="29"/>
    </row>
    <row r="928" spans="2:7" ht="13.5" customHeight="1">
      <c r="B928" s="29"/>
      <c r="C928" s="29"/>
      <c r="D928" s="29"/>
      <c r="E928" s="29"/>
      <c r="F928" s="29"/>
      <c r="G928" s="29"/>
    </row>
    <row r="929" spans="2:7" ht="13.5" customHeight="1">
      <c r="B929" s="29"/>
      <c r="C929" s="29"/>
      <c r="D929" s="29"/>
      <c r="E929" s="29"/>
      <c r="F929" s="29"/>
      <c r="G929" s="29"/>
    </row>
    <row r="930" spans="2:7" ht="13.5" customHeight="1">
      <c r="B930" s="29"/>
      <c r="C930" s="29"/>
      <c r="D930" s="29"/>
      <c r="E930" s="29"/>
      <c r="F930" s="29"/>
      <c r="G930" s="29"/>
    </row>
    <row r="931" spans="2:7" ht="13.5" customHeight="1">
      <c r="B931" s="29"/>
      <c r="C931" s="29"/>
      <c r="D931" s="29"/>
      <c r="E931" s="29"/>
      <c r="F931" s="29"/>
      <c r="G931" s="29"/>
    </row>
    <row r="932" spans="2:7" ht="13.5" customHeight="1">
      <c r="B932" s="29"/>
      <c r="C932" s="29"/>
      <c r="D932" s="29"/>
      <c r="E932" s="29"/>
      <c r="F932" s="29"/>
      <c r="G932" s="29"/>
    </row>
    <row r="933" spans="2:7" ht="13.5" customHeight="1">
      <c r="B933" s="29"/>
      <c r="C933" s="29"/>
      <c r="D933" s="29"/>
      <c r="E933" s="29"/>
      <c r="F933" s="29"/>
      <c r="G933" s="29"/>
    </row>
    <row r="934" spans="2:7" ht="13.5" customHeight="1">
      <c r="B934" s="29"/>
      <c r="C934" s="29"/>
      <c r="D934" s="29"/>
      <c r="E934" s="29"/>
      <c r="F934" s="29"/>
      <c r="G934" s="29"/>
    </row>
    <row r="935" spans="2:7" ht="13.5" customHeight="1">
      <c r="B935" s="29"/>
      <c r="C935" s="29"/>
      <c r="D935" s="29"/>
      <c r="E935" s="29"/>
      <c r="F935" s="29"/>
      <c r="G935" s="29"/>
    </row>
    <row r="936" spans="2:7" ht="13.5" customHeight="1">
      <c r="B936" s="29"/>
      <c r="C936" s="29"/>
      <c r="D936" s="29"/>
      <c r="E936" s="29"/>
      <c r="F936" s="29"/>
      <c r="G936" s="29"/>
    </row>
    <row r="937" spans="2:7" ht="13.5" customHeight="1">
      <c r="B937" s="29"/>
      <c r="C937" s="29"/>
      <c r="D937" s="29"/>
      <c r="E937" s="29"/>
      <c r="F937" s="29"/>
      <c r="G937" s="29"/>
    </row>
    <row r="938" spans="2:7" ht="13.5" customHeight="1">
      <c r="B938" s="29"/>
      <c r="C938" s="29"/>
      <c r="D938" s="29"/>
      <c r="E938" s="29"/>
      <c r="F938" s="29"/>
      <c r="G938" s="29"/>
    </row>
    <row r="939" spans="2:7" ht="13.5" customHeight="1">
      <c r="B939" s="29"/>
      <c r="C939" s="29"/>
      <c r="D939" s="29"/>
      <c r="E939" s="29"/>
      <c r="F939" s="29"/>
      <c r="G939" s="29"/>
    </row>
    <row r="940" spans="2:7" ht="13.5" customHeight="1">
      <c r="B940" s="29"/>
      <c r="C940" s="29"/>
      <c r="D940" s="29"/>
      <c r="E940" s="29"/>
      <c r="F940" s="29"/>
      <c r="G940" s="29"/>
    </row>
    <row r="941" spans="2:7" ht="13.5" customHeight="1">
      <c r="B941" s="29"/>
      <c r="C941" s="29"/>
      <c r="D941" s="29"/>
      <c r="E941" s="29"/>
      <c r="F941" s="29"/>
      <c r="G941" s="29"/>
    </row>
    <row r="942" spans="2:7" ht="13.5" customHeight="1">
      <c r="B942" s="29"/>
      <c r="C942" s="29"/>
      <c r="D942" s="29"/>
      <c r="E942" s="29"/>
      <c r="F942" s="29"/>
      <c r="G942" s="29"/>
    </row>
    <row r="943" spans="2:7" ht="13.5" customHeight="1">
      <c r="B943" s="29"/>
      <c r="C943" s="29"/>
      <c r="D943" s="29"/>
      <c r="E943" s="29"/>
      <c r="F943" s="29"/>
      <c r="G943" s="29"/>
    </row>
    <row r="944" spans="2:7" ht="13.5" customHeight="1">
      <c r="B944" s="29"/>
      <c r="C944" s="29"/>
      <c r="D944" s="29"/>
      <c r="E944" s="29"/>
      <c r="F944" s="29"/>
      <c r="G944" s="29"/>
    </row>
    <row r="945" spans="2:7" ht="13.5" customHeight="1">
      <c r="B945" s="29"/>
      <c r="C945" s="29"/>
      <c r="D945" s="29"/>
      <c r="E945" s="29"/>
      <c r="F945" s="29"/>
      <c r="G945" s="29"/>
    </row>
    <row r="946" spans="2:7" ht="13.5" customHeight="1">
      <c r="B946" s="29"/>
      <c r="C946" s="29"/>
      <c r="D946" s="29"/>
      <c r="E946" s="29"/>
      <c r="F946" s="29"/>
      <c r="G946" s="29"/>
    </row>
    <row r="947" spans="2:7" ht="13.5" customHeight="1">
      <c r="B947" s="29"/>
      <c r="C947" s="29"/>
      <c r="D947" s="29"/>
      <c r="E947" s="29"/>
      <c r="F947" s="29"/>
      <c r="G947" s="29"/>
    </row>
    <row r="948" spans="2:7" ht="13.5" customHeight="1">
      <c r="B948" s="29"/>
      <c r="C948" s="29"/>
      <c r="D948" s="29"/>
      <c r="E948" s="29"/>
      <c r="F948" s="29"/>
      <c r="G948" s="29"/>
    </row>
    <row r="949" spans="2:7" ht="13.5" customHeight="1">
      <c r="B949" s="29"/>
      <c r="C949" s="29"/>
      <c r="D949" s="29"/>
      <c r="E949" s="29"/>
      <c r="F949" s="29"/>
      <c r="G949" s="29"/>
    </row>
    <row r="950" spans="2:7" ht="13.5" customHeight="1">
      <c r="B950" s="29"/>
      <c r="C950" s="29"/>
      <c r="D950" s="29"/>
      <c r="E950" s="29"/>
      <c r="F950" s="29"/>
      <c r="G950" s="29"/>
    </row>
    <row r="951" spans="2:7" ht="13.5" customHeight="1">
      <c r="B951" s="29"/>
      <c r="C951" s="29"/>
      <c r="D951" s="29"/>
      <c r="E951" s="29"/>
      <c r="F951" s="29"/>
      <c r="G951" s="29"/>
    </row>
    <row r="952" spans="2:7" ht="13.5" customHeight="1">
      <c r="B952" s="29"/>
      <c r="C952" s="29"/>
      <c r="D952" s="29"/>
      <c r="E952" s="29"/>
      <c r="F952" s="29"/>
      <c r="G952" s="29"/>
    </row>
    <row r="953" spans="2:7" ht="13.5" customHeight="1">
      <c r="B953" s="29"/>
      <c r="C953" s="29"/>
      <c r="D953" s="29"/>
      <c r="E953" s="29"/>
      <c r="F953" s="29"/>
      <c r="G953" s="29"/>
    </row>
    <row r="954" spans="2:7" ht="13.5" customHeight="1">
      <c r="B954" s="29"/>
      <c r="C954" s="29"/>
      <c r="D954" s="29"/>
      <c r="E954" s="29"/>
      <c r="F954" s="29"/>
      <c r="G954" s="29"/>
    </row>
    <row r="955" spans="2:7" ht="13.5" customHeight="1">
      <c r="B955" s="29"/>
      <c r="C955" s="29"/>
      <c r="D955" s="29"/>
      <c r="E955" s="29"/>
      <c r="F955" s="29"/>
      <c r="G955" s="29"/>
    </row>
    <row r="956" spans="2:7" ht="13.5" customHeight="1">
      <c r="B956" s="29"/>
      <c r="C956" s="29"/>
      <c r="D956" s="29"/>
      <c r="E956" s="29"/>
      <c r="F956" s="29"/>
      <c r="G956" s="29"/>
    </row>
    <row r="957" spans="2:7" ht="13.5" customHeight="1">
      <c r="B957" s="29"/>
      <c r="C957" s="29"/>
      <c r="D957" s="29"/>
      <c r="E957" s="29"/>
      <c r="F957" s="29"/>
      <c r="G957" s="29"/>
    </row>
    <row r="958" spans="2:7" ht="13.5" customHeight="1">
      <c r="B958" s="29"/>
      <c r="C958" s="29"/>
      <c r="D958" s="29"/>
      <c r="E958" s="29"/>
      <c r="F958" s="29"/>
      <c r="G958" s="29"/>
    </row>
    <row r="959" spans="2:7" ht="13.5" customHeight="1">
      <c r="B959" s="29"/>
      <c r="C959" s="29"/>
      <c r="D959" s="29"/>
      <c r="E959" s="29"/>
      <c r="F959" s="29"/>
      <c r="G959" s="29"/>
    </row>
    <row r="960" spans="2:7" ht="13.5" customHeight="1">
      <c r="B960" s="29"/>
      <c r="C960" s="29"/>
      <c r="D960" s="29"/>
      <c r="E960" s="29"/>
      <c r="F960" s="29"/>
      <c r="G960" s="29"/>
    </row>
    <row r="961" spans="2:7" ht="13.5" customHeight="1">
      <c r="B961" s="29"/>
      <c r="C961" s="29"/>
      <c r="D961" s="29"/>
      <c r="E961" s="29"/>
      <c r="F961" s="29"/>
      <c r="G961" s="29"/>
    </row>
    <row r="962" spans="2:7" ht="13.5" customHeight="1">
      <c r="B962" s="29"/>
      <c r="C962" s="29"/>
      <c r="D962" s="29"/>
      <c r="E962" s="29"/>
      <c r="F962" s="29"/>
      <c r="G962" s="29"/>
    </row>
    <row r="963" spans="2:7" ht="13.5" customHeight="1">
      <c r="B963" s="29"/>
      <c r="C963" s="29"/>
      <c r="D963" s="29"/>
      <c r="E963" s="29"/>
      <c r="F963" s="29"/>
      <c r="G963" s="29"/>
    </row>
    <row r="964" spans="2:7" ht="13.5" customHeight="1">
      <c r="B964" s="29"/>
      <c r="C964" s="29"/>
      <c r="D964" s="29"/>
      <c r="E964" s="29"/>
      <c r="F964" s="29"/>
      <c r="G964" s="29"/>
    </row>
    <row r="965" spans="2:7" ht="13.5" customHeight="1">
      <c r="B965" s="29"/>
      <c r="C965" s="29"/>
      <c r="D965" s="29"/>
      <c r="E965" s="29"/>
      <c r="F965" s="29"/>
      <c r="G965" s="29"/>
    </row>
    <row r="966" spans="2:7" ht="13.5" customHeight="1">
      <c r="B966" s="29"/>
      <c r="C966" s="29"/>
      <c r="D966" s="29"/>
      <c r="E966" s="29"/>
      <c r="F966" s="29"/>
      <c r="G966" s="29"/>
    </row>
    <row r="967" spans="2:7" ht="13.5" customHeight="1">
      <c r="B967" s="29"/>
      <c r="C967" s="29"/>
      <c r="D967" s="29"/>
      <c r="E967" s="29"/>
      <c r="F967" s="29"/>
      <c r="G967" s="29"/>
    </row>
    <row r="968" spans="2:7" ht="13.5" customHeight="1">
      <c r="B968" s="29"/>
      <c r="C968" s="29"/>
      <c r="D968" s="29"/>
      <c r="E968" s="29"/>
      <c r="F968" s="29"/>
      <c r="G968" s="29"/>
    </row>
    <row r="969" spans="2:7" ht="13.5" customHeight="1">
      <c r="B969" s="29"/>
      <c r="C969" s="29"/>
      <c r="D969" s="29"/>
      <c r="E969" s="29"/>
      <c r="F969" s="29"/>
      <c r="G969" s="29"/>
    </row>
    <row r="970" spans="2:7" ht="13.5" customHeight="1">
      <c r="B970" s="29"/>
      <c r="C970" s="29"/>
      <c r="D970" s="29"/>
      <c r="E970" s="29"/>
      <c r="F970" s="29"/>
      <c r="G970" s="29"/>
    </row>
    <row r="971" spans="2:7" ht="13.5" customHeight="1">
      <c r="B971" s="29"/>
      <c r="C971" s="29"/>
      <c r="D971" s="29"/>
      <c r="E971" s="29"/>
      <c r="F971" s="29"/>
      <c r="G971" s="29"/>
    </row>
    <row r="972" spans="2:7" ht="13.5" customHeight="1">
      <c r="B972" s="29"/>
      <c r="C972" s="29"/>
      <c r="D972" s="29"/>
      <c r="E972" s="29"/>
      <c r="F972" s="29"/>
      <c r="G972" s="29"/>
    </row>
    <row r="973" spans="2:7" ht="13.5" customHeight="1">
      <c r="B973" s="29"/>
      <c r="C973" s="29"/>
      <c r="D973" s="29"/>
      <c r="E973" s="29"/>
      <c r="F973" s="29"/>
      <c r="G973" s="29"/>
    </row>
    <row r="974" spans="2:7" ht="13.5" customHeight="1">
      <c r="B974" s="29"/>
      <c r="C974" s="29"/>
      <c r="D974" s="29"/>
      <c r="E974" s="29"/>
      <c r="F974" s="29"/>
      <c r="G974" s="29"/>
    </row>
    <row r="975" spans="2:7" ht="13.5" customHeight="1">
      <c r="B975" s="29"/>
      <c r="C975" s="29"/>
      <c r="D975" s="29"/>
      <c r="E975" s="29"/>
      <c r="F975" s="29"/>
      <c r="G975" s="29"/>
    </row>
    <row r="976" spans="2:7" ht="13.5" customHeight="1">
      <c r="B976" s="29"/>
      <c r="C976" s="29"/>
      <c r="D976" s="29"/>
      <c r="E976" s="29"/>
      <c r="F976" s="29"/>
      <c r="G976" s="29"/>
    </row>
    <row r="977" spans="2:7" ht="13.5" customHeight="1">
      <c r="B977" s="29"/>
      <c r="C977" s="29"/>
      <c r="D977" s="29"/>
      <c r="E977" s="29"/>
      <c r="F977" s="29"/>
      <c r="G977" s="29"/>
    </row>
    <row r="978" spans="2:7" ht="13.5" customHeight="1">
      <c r="B978" s="29"/>
      <c r="C978" s="29"/>
      <c r="D978" s="29"/>
      <c r="E978" s="29"/>
      <c r="F978" s="29"/>
      <c r="G978" s="29"/>
    </row>
    <row r="979" spans="2:7" ht="13.5" customHeight="1">
      <c r="B979" s="29"/>
      <c r="C979" s="29"/>
      <c r="D979" s="29"/>
      <c r="E979" s="29"/>
      <c r="F979" s="29"/>
      <c r="G979" s="29"/>
    </row>
    <row r="980" spans="2:7" ht="13.5" customHeight="1">
      <c r="B980" s="29"/>
      <c r="C980" s="29"/>
      <c r="D980" s="29"/>
      <c r="E980" s="29"/>
      <c r="F980" s="29"/>
      <c r="G980" s="29"/>
    </row>
    <row r="981" spans="2:7" ht="13.5" customHeight="1">
      <c r="B981" s="29"/>
      <c r="C981" s="29"/>
      <c r="D981" s="29"/>
      <c r="E981" s="29"/>
      <c r="F981" s="29"/>
      <c r="G981" s="29"/>
    </row>
    <row r="982" spans="2:7" ht="13.5" customHeight="1">
      <c r="B982" s="29"/>
      <c r="C982" s="29"/>
      <c r="D982" s="29"/>
      <c r="E982" s="29"/>
      <c r="F982" s="29"/>
      <c r="G982" s="29"/>
    </row>
    <row r="983" spans="2:7" ht="13.5" customHeight="1">
      <c r="B983" s="29"/>
      <c r="C983" s="29"/>
      <c r="D983" s="29"/>
      <c r="E983" s="29"/>
      <c r="F983" s="29"/>
      <c r="G983" s="29"/>
    </row>
    <row r="984" spans="2:7" ht="13.5" customHeight="1">
      <c r="B984" s="29"/>
      <c r="C984" s="29"/>
      <c r="D984" s="29"/>
      <c r="E984" s="29"/>
      <c r="F984" s="29"/>
      <c r="G984" s="29"/>
    </row>
    <row r="985" spans="2:7" ht="13.5" customHeight="1">
      <c r="B985" s="29"/>
      <c r="C985" s="29"/>
      <c r="D985" s="29"/>
      <c r="E985" s="29"/>
      <c r="F985" s="29"/>
      <c r="G985" s="29"/>
    </row>
    <row r="986" spans="2:7" ht="13.5" customHeight="1">
      <c r="B986" s="29"/>
      <c r="C986" s="29"/>
      <c r="D986" s="29"/>
      <c r="E986" s="29"/>
      <c r="F986" s="29"/>
      <c r="G986" s="29"/>
    </row>
    <row r="987" spans="2:7" ht="13.5" customHeight="1">
      <c r="B987" s="29"/>
      <c r="C987" s="29"/>
      <c r="D987" s="29"/>
      <c r="E987" s="29"/>
      <c r="F987" s="29"/>
      <c r="G987" s="29"/>
    </row>
    <row r="988" spans="2:7" ht="13.5" customHeight="1">
      <c r="B988" s="29"/>
      <c r="C988" s="29"/>
      <c r="D988" s="29"/>
      <c r="E988" s="29"/>
      <c r="F988" s="29"/>
      <c r="G988" s="29"/>
    </row>
    <row r="989" spans="2:7" ht="13.5" customHeight="1">
      <c r="B989" s="29"/>
      <c r="C989" s="29"/>
      <c r="D989" s="29"/>
      <c r="E989" s="29"/>
      <c r="F989" s="29"/>
      <c r="G989" s="29"/>
    </row>
    <row r="990" spans="2:7" ht="13.5" customHeight="1">
      <c r="B990" s="29"/>
      <c r="C990" s="29"/>
      <c r="D990" s="29"/>
      <c r="E990" s="29"/>
      <c r="F990" s="29"/>
      <c r="G990" s="29"/>
    </row>
    <row r="991" spans="2:7" ht="13.5" customHeight="1">
      <c r="B991" s="29"/>
      <c r="C991" s="29"/>
      <c r="D991" s="29"/>
      <c r="E991" s="29"/>
      <c r="F991" s="29"/>
      <c r="G991" s="29"/>
    </row>
    <row r="992" spans="2:7" ht="13.5" customHeight="1">
      <c r="B992" s="29"/>
      <c r="C992" s="29"/>
      <c r="D992" s="29"/>
      <c r="E992" s="29"/>
      <c r="F992" s="29"/>
      <c r="G992" s="29"/>
    </row>
    <row r="993" spans="2:7" ht="13.5" customHeight="1">
      <c r="B993" s="29"/>
      <c r="C993" s="29"/>
      <c r="D993" s="29"/>
      <c r="E993" s="29"/>
      <c r="F993" s="29"/>
      <c r="G993" s="29"/>
    </row>
    <row r="994" spans="2:7" ht="13.5" customHeight="1">
      <c r="B994" s="29"/>
      <c r="C994" s="29"/>
      <c r="D994" s="29"/>
      <c r="E994" s="29"/>
      <c r="F994" s="29"/>
      <c r="G994" s="29"/>
    </row>
    <row r="995" spans="2:7" ht="13.5" customHeight="1">
      <c r="B995" s="29"/>
      <c r="C995" s="29"/>
      <c r="D995" s="29"/>
      <c r="E995" s="29"/>
      <c r="F995" s="29"/>
      <c r="G995" s="29"/>
    </row>
    <row r="996" spans="2:7" ht="13.5" customHeight="1">
      <c r="B996" s="29"/>
      <c r="C996" s="29"/>
      <c r="D996" s="29"/>
      <c r="E996" s="29"/>
      <c r="F996" s="29"/>
      <c r="G996" s="29"/>
    </row>
    <row r="997" spans="2:7" ht="13.5" customHeight="1">
      <c r="B997" s="29"/>
      <c r="C997" s="29"/>
      <c r="D997" s="29"/>
      <c r="E997" s="29"/>
      <c r="F997" s="29"/>
      <c r="G997" s="29"/>
    </row>
    <row r="998" spans="2:7" ht="13.5" customHeight="1">
      <c r="B998" s="29"/>
      <c r="C998" s="29"/>
      <c r="D998" s="29"/>
      <c r="E998" s="29"/>
      <c r="F998" s="29"/>
      <c r="G998" s="29"/>
    </row>
    <row r="999" spans="2:7" ht="13.5" customHeight="1">
      <c r="B999" s="29"/>
      <c r="C999" s="29"/>
      <c r="D999" s="29"/>
      <c r="E999" s="29"/>
      <c r="F999" s="29"/>
      <c r="G999" s="29"/>
    </row>
    <row r="1000" spans="2:7" ht="13.5" customHeight="1">
      <c r="B1000" s="29"/>
      <c r="C1000" s="29"/>
      <c r="D1000" s="29"/>
      <c r="E1000" s="29"/>
      <c r="F1000" s="29"/>
      <c r="G1000" s="29"/>
    </row>
    <row r="1001" spans="2:7" ht="13.5" customHeight="1">
      <c r="B1001" s="29"/>
      <c r="C1001" s="29"/>
      <c r="D1001" s="29"/>
      <c r="E1001" s="29"/>
      <c r="F1001" s="29"/>
      <c r="G1001" s="29"/>
    </row>
    <row r="1002" spans="2:7" ht="13.5" customHeight="1">
      <c r="B1002" s="29"/>
      <c r="C1002" s="29"/>
      <c r="D1002" s="29"/>
      <c r="E1002" s="29"/>
      <c r="F1002" s="29"/>
      <c r="G1002" s="29"/>
    </row>
    <row r="1003" spans="2:7" ht="13.5" customHeight="1">
      <c r="B1003" s="29"/>
      <c r="C1003" s="29"/>
      <c r="D1003" s="29"/>
      <c r="E1003" s="29"/>
      <c r="F1003" s="29"/>
      <c r="G1003" s="29"/>
    </row>
    <row r="1004" spans="2:7" ht="13.5" customHeight="1">
      <c r="B1004" s="29"/>
      <c r="C1004" s="29"/>
      <c r="D1004" s="29"/>
      <c r="E1004" s="29"/>
      <c r="F1004" s="29"/>
      <c r="G1004" s="29"/>
    </row>
    <row r="1005" spans="2:7" ht="13.5" customHeight="1">
      <c r="B1005" s="29"/>
      <c r="C1005" s="29"/>
      <c r="D1005" s="29"/>
      <c r="E1005" s="29"/>
      <c r="F1005" s="29"/>
      <c r="G1005" s="29"/>
    </row>
    <row r="1006" spans="2:7" ht="13.5" customHeight="1">
      <c r="B1006" s="29"/>
      <c r="C1006" s="29"/>
      <c r="D1006" s="29"/>
      <c r="E1006" s="29"/>
      <c r="F1006" s="29"/>
      <c r="G1006" s="29"/>
    </row>
    <row r="1007" spans="2:7" ht="13.5" customHeight="1">
      <c r="B1007" s="29"/>
      <c r="C1007" s="29"/>
      <c r="D1007" s="29"/>
      <c r="E1007" s="29"/>
      <c r="F1007" s="29"/>
      <c r="G1007" s="29"/>
    </row>
    <row r="1008" spans="2:7" ht="13.5" customHeight="1">
      <c r="B1008" s="29"/>
      <c r="C1008" s="29"/>
      <c r="D1008" s="29"/>
      <c r="E1008" s="29"/>
      <c r="F1008" s="29"/>
      <c r="G1008" s="29"/>
    </row>
    <row r="1009" spans="2:7" ht="13.5" customHeight="1">
      <c r="B1009" s="29"/>
      <c r="C1009" s="29"/>
      <c r="D1009" s="29"/>
      <c r="E1009" s="29"/>
      <c r="F1009" s="29"/>
      <c r="G1009" s="29"/>
    </row>
    <row r="1010" spans="2:7" ht="13.5" customHeight="1">
      <c r="B1010" s="29"/>
      <c r="C1010" s="29"/>
      <c r="D1010" s="29"/>
      <c r="E1010" s="29"/>
      <c r="F1010" s="29"/>
      <c r="G1010" s="29"/>
    </row>
    <row r="1011" spans="2:7" ht="13.5" customHeight="1">
      <c r="B1011" s="29"/>
      <c r="C1011" s="29"/>
      <c r="D1011" s="29"/>
      <c r="E1011" s="29"/>
      <c r="F1011" s="29"/>
      <c r="G1011" s="29"/>
    </row>
    <row r="1012" spans="2:7" ht="13.5" customHeight="1">
      <c r="B1012" s="29"/>
      <c r="C1012" s="29"/>
      <c r="D1012" s="29"/>
      <c r="E1012" s="29"/>
      <c r="F1012" s="29"/>
      <c r="G1012" s="29"/>
    </row>
    <row r="1013" spans="2:7" ht="13.5" customHeight="1">
      <c r="B1013" s="29"/>
      <c r="C1013" s="29"/>
      <c r="D1013" s="29"/>
      <c r="E1013" s="29"/>
      <c r="F1013" s="29"/>
      <c r="G1013" s="29"/>
    </row>
    <row r="1014" spans="2:7" ht="13.5" customHeight="1">
      <c r="B1014" s="29"/>
      <c r="C1014" s="29"/>
      <c r="D1014" s="29"/>
      <c r="E1014" s="29"/>
      <c r="F1014" s="29"/>
      <c r="G1014" s="29"/>
    </row>
    <row r="1015" spans="4:7" ht="15" customHeight="1">
      <c r="D1015" s="29"/>
      <c r="E1015" s="29"/>
      <c r="F1015" s="29"/>
      <c r="G1015" s="29"/>
    </row>
    <row r="1016" spans="4:7" ht="15" customHeight="1">
      <c r="D1016" s="29"/>
      <c r="E1016" s="29"/>
      <c r="F1016" s="29"/>
      <c r="G1016" s="29"/>
    </row>
    <row r="1017" spans="4:7" ht="15" customHeight="1">
      <c r="D1017" s="29"/>
      <c r="E1017" s="29"/>
      <c r="F1017" s="29"/>
      <c r="G1017" s="29"/>
    </row>
  </sheetData>
  <sheetProtection/>
  <printOptions/>
  <pageMargins left="0.75" right="0.75" top="1" bottom="1"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J41"/>
  <sheetViews>
    <sheetView zoomScaleSheetLayoutView="100" workbookViewId="0" topLeftCell="A1">
      <selection activeCell="E30" sqref="E30"/>
    </sheetView>
  </sheetViews>
  <sheetFormatPr defaultColWidth="8.875" defaultRowHeight="13.5"/>
  <cols>
    <col min="1" max="1" width="9.00390625" style="1" customWidth="1"/>
    <col min="2" max="2" width="10.125" style="1" customWidth="1"/>
    <col min="3" max="8" width="8.875" style="1" customWidth="1"/>
    <col min="9" max="9" width="11.375" style="1" customWidth="1"/>
    <col min="10" max="16384" width="8.875" style="1" customWidth="1"/>
  </cols>
  <sheetData>
    <row r="1" ht="13.5">
      <c r="A1" s="2" t="s">
        <v>153</v>
      </c>
    </row>
    <row r="2" spans="1:2" ht="13.5">
      <c r="A2" s="3" t="s">
        <v>154</v>
      </c>
      <c r="B2" s="1" t="s">
        <v>155</v>
      </c>
    </row>
    <row r="3" spans="1:2" ht="13.5">
      <c r="A3" s="3" t="s">
        <v>156</v>
      </c>
      <c r="B3" s="1" t="s">
        <v>157</v>
      </c>
    </row>
    <row r="4" spans="1:2" ht="13.5">
      <c r="A4" s="3" t="s">
        <v>158</v>
      </c>
      <c r="B4" s="1" t="s">
        <v>159</v>
      </c>
    </row>
    <row r="6" ht="13.5">
      <c r="A6" s="1" t="s">
        <v>160</v>
      </c>
    </row>
    <row r="7" spans="1:8" ht="13.5">
      <c r="A7" s="4" t="s">
        <v>161</v>
      </c>
      <c r="B7" s="4" t="s">
        <v>162</v>
      </c>
      <c r="C7" s="4" t="s">
        <v>163</v>
      </c>
      <c r="D7" s="4" t="s">
        <v>164</v>
      </c>
      <c r="E7" s="5" t="s">
        <v>165</v>
      </c>
      <c r="F7" s="6" t="s">
        <v>166</v>
      </c>
      <c r="G7" s="7"/>
      <c r="H7" s="8"/>
    </row>
    <row r="8" spans="1:6" ht="13.5">
      <c r="A8" s="3" t="s">
        <v>167</v>
      </c>
      <c r="B8" s="3" t="s">
        <v>168</v>
      </c>
      <c r="C8" s="3" t="s">
        <v>169</v>
      </c>
      <c r="D8" s="3" t="s">
        <v>170</v>
      </c>
      <c r="E8" s="3" t="s">
        <v>171</v>
      </c>
      <c r="F8" s="3" t="s">
        <v>172</v>
      </c>
    </row>
    <row r="9" ht="13.5">
      <c r="A9" s="1" t="s">
        <v>173</v>
      </c>
    </row>
    <row r="10" ht="16.5">
      <c r="A10" s="9" t="s">
        <v>174</v>
      </c>
    </row>
    <row r="11" spans="1:6" ht="13.5">
      <c r="A11" s="10" t="s">
        <v>175</v>
      </c>
      <c r="F11" s="1" t="s">
        <v>176</v>
      </c>
    </row>
    <row r="12" spans="1:9" ht="13.5" customHeight="1">
      <c r="A12" s="144" t="s">
        <v>177</v>
      </c>
      <c r="B12" s="146" t="s">
        <v>178</v>
      </c>
      <c r="C12" s="147"/>
      <c r="D12" s="148"/>
      <c r="F12" s="144" t="s">
        <v>177</v>
      </c>
      <c r="G12" s="146" t="s">
        <v>178</v>
      </c>
      <c r="H12" s="147"/>
      <c r="I12" s="148"/>
    </row>
    <row r="13" spans="1:9" ht="13.5">
      <c r="A13" s="152"/>
      <c r="B13" s="149"/>
      <c r="C13" s="150"/>
      <c r="D13" s="151"/>
      <c r="F13" s="152"/>
      <c r="G13" s="149"/>
      <c r="H13" s="150"/>
      <c r="I13" s="151"/>
    </row>
    <row r="14" spans="1:9" ht="13.5">
      <c r="A14" s="152"/>
      <c r="B14" s="144" t="s">
        <v>179</v>
      </c>
      <c r="C14" s="144" t="s">
        <v>180</v>
      </c>
      <c r="D14" s="144" t="s">
        <v>181</v>
      </c>
      <c r="F14" s="152"/>
      <c r="G14" s="144" t="s">
        <v>179</v>
      </c>
      <c r="H14" s="144" t="s">
        <v>180</v>
      </c>
      <c r="I14" s="144" t="s">
        <v>181</v>
      </c>
    </row>
    <row r="15" spans="1:9" ht="13.5">
      <c r="A15" s="145"/>
      <c r="B15" s="145"/>
      <c r="C15" s="145"/>
      <c r="D15" s="145"/>
      <c r="F15" s="145"/>
      <c r="G15" s="145"/>
      <c r="H15" s="145"/>
      <c r="I15" s="145"/>
    </row>
    <row r="16" spans="1:9" ht="13.5">
      <c r="A16" s="11" t="s">
        <v>182</v>
      </c>
      <c r="B16" s="12" t="s">
        <v>183</v>
      </c>
      <c r="C16" s="12" t="s">
        <v>184</v>
      </c>
      <c r="D16" s="12" t="s">
        <v>185</v>
      </c>
      <c r="F16" s="11" t="s">
        <v>182</v>
      </c>
      <c r="G16" s="12" t="s">
        <v>186</v>
      </c>
      <c r="H16" s="12" t="s">
        <v>187</v>
      </c>
      <c r="I16" s="12" t="s">
        <v>188</v>
      </c>
    </row>
    <row r="17" spans="1:9" ht="13.5">
      <c r="A17" s="11" t="s">
        <v>189</v>
      </c>
      <c r="B17" s="12" t="s">
        <v>190</v>
      </c>
      <c r="C17" s="12" t="s">
        <v>191</v>
      </c>
      <c r="D17" s="12" t="s">
        <v>192</v>
      </c>
      <c r="F17" s="11" t="s">
        <v>189</v>
      </c>
      <c r="G17" s="12" t="s">
        <v>193</v>
      </c>
      <c r="H17" s="12" t="s">
        <v>185</v>
      </c>
      <c r="I17" s="12" t="s">
        <v>194</v>
      </c>
    </row>
    <row r="18" spans="1:9" ht="13.5">
      <c r="A18" s="11" t="s">
        <v>195</v>
      </c>
      <c r="B18" s="12" t="s">
        <v>196</v>
      </c>
      <c r="C18" s="12" t="s">
        <v>167</v>
      </c>
      <c r="D18" s="12" t="s">
        <v>197</v>
      </c>
      <c r="F18" s="11" t="s">
        <v>195</v>
      </c>
      <c r="G18" s="12" t="s">
        <v>190</v>
      </c>
      <c r="H18" s="12" t="s">
        <v>198</v>
      </c>
      <c r="I18" s="12" t="s">
        <v>191</v>
      </c>
    </row>
    <row r="19" spans="1:9" ht="13.5">
      <c r="A19" s="11" t="s">
        <v>199</v>
      </c>
      <c r="B19" s="12" t="s">
        <v>200</v>
      </c>
      <c r="C19" s="12" t="s">
        <v>201</v>
      </c>
      <c r="D19" s="12" t="s">
        <v>202</v>
      </c>
      <c r="F19" s="11" t="s">
        <v>199</v>
      </c>
      <c r="G19" s="12" t="s">
        <v>196</v>
      </c>
      <c r="H19" s="12" t="s">
        <v>203</v>
      </c>
      <c r="I19" s="12" t="s">
        <v>204</v>
      </c>
    </row>
    <row r="20" spans="1:9" ht="13.5">
      <c r="A20" s="11" t="s">
        <v>205</v>
      </c>
      <c r="B20" s="12" t="s">
        <v>206</v>
      </c>
      <c r="C20" s="12" t="s">
        <v>207</v>
      </c>
      <c r="D20" s="12" t="s">
        <v>208</v>
      </c>
      <c r="F20" s="11" t="s">
        <v>205</v>
      </c>
      <c r="G20" s="12" t="s">
        <v>209</v>
      </c>
      <c r="H20" s="12" t="s">
        <v>200</v>
      </c>
      <c r="I20" s="12" t="s">
        <v>201</v>
      </c>
    </row>
    <row r="21" spans="1:9" ht="13.5">
      <c r="A21" s="11" t="s">
        <v>210</v>
      </c>
      <c r="B21" s="12" t="s">
        <v>211</v>
      </c>
      <c r="C21" s="12" t="s">
        <v>212</v>
      </c>
      <c r="D21" s="12" t="s">
        <v>213</v>
      </c>
      <c r="F21" s="11" t="s">
        <v>210</v>
      </c>
      <c r="G21" s="12" t="s">
        <v>197</v>
      </c>
      <c r="H21" s="12" t="s">
        <v>214</v>
      </c>
      <c r="I21" s="12" t="s">
        <v>207</v>
      </c>
    </row>
    <row r="22" spans="1:9" ht="13.5">
      <c r="A22" s="11" t="s">
        <v>215</v>
      </c>
      <c r="B22" s="12" t="s">
        <v>216</v>
      </c>
      <c r="C22" s="12" t="s">
        <v>217</v>
      </c>
      <c r="D22" s="12" t="s">
        <v>218</v>
      </c>
      <c r="F22" s="11" t="s">
        <v>215</v>
      </c>
      <c r="G22" s="12" t="s">
        <v>208</v>
      </c>
      <c r="H22" s="12" t="s">
        <v>219</v>
      </c>
      <c r="I22" s="12" t="s">
        <v>220</v>
      </c>
    </row>
    <row r="23" spans="1:4" ht="16.5">
      <c r="A23" s="13"/>
      <c r="B23" s="14"/>
      <c r="C23" s="14"/>
      <c r="D23" s="14"/>
    </row>
    <row r="25" spans="1:9" ht="16.5">
      <c r="A25" s="15" t="s">
        <v>221</v>
      </c>
      <c r="B25" s="16"/>
      <c r="C25" s="16"/>
      <c r="D25" s="16"/>
      <c r="E25" s="16"/>
      <c r="F25" s="16"/>
      <c r="G25" s="16"/>
      <c r="H25" s="16"/>
      <c r="I25" s="24"/>
    </row>
    <row r="26" spans="1:9" ht="13.5">
      <c r="A26" s="17" t="s">
        <v>222</v>
      </c>
      <c r="B26" s="18" t="s">
        <v>223</v>
      </c>
      <c r="C26" s="18"/>
      <c r="D26" s="18"/>
      <c r="E26" s="18"/>
      <c r="F26" s="18"/>
      <c r="G26" s="18"/>
      <c r="H26" s="18"/>
      <c r="I26" s="25"/>
    </row>
    <row r="27" spans="1:9" ht="13.5">
      <c r="A27" s="17" t="s">
        <v>224</v>
      </c>
      <c r="B27" s="18" t="s">
        <v>225</v>
      </c>
      <c r="C27" s="18"/>
      <c r="D27" s="18"/>
      <c r="E27" s="18"/>
      <c r="F27" s="18"/>
      <c r="G27" s="18"/>
      <c r="H27" s="18"/>
      <c r="I27" s="25"/>
    </row>
    <row r="28" spans="1:9" ht="13.5">
      <c r="A28" s="17" t="s">
        <v>226</v>
      </c>
      <c r="B28" s="18" t="s">
        <v>227</v>
      </c>
      <c r="C28" s="18"/>
      <c r="D28" s="18"/>
      <c r="E28" s="18"/>
      <c r="F28" s="18"/>
      <c r="G28" s="18"/>
      <c r="H28" s="18"/>
      <c r="I28" s="25"/>
    </row>
    <row r="29" spans="1:9" ht="13.5">
      <c r="A29" s="17" t="s">
        <v>228</v>
      </c>
      <c r="B29" s="18" t="s">
        <v>229</v>
      </c>
      <c r="C29" s="18"/>
      <c r="D29" s="18"/>
      <c r="E29" s="18"/>
      <c r="F29" s="18"/>
      <c r="G29" s="18"/>
      <c r="H29" s="18"/>
      <c r="I29" s="25"/>
    </row>
    <row r="30" spans="1:9" ht="13.5">
      <c r="A30" s="19"/>
      <c r="B30" s="18" t="s">
        <v>230</v>
      </c>
      <c r="C30" s="18"/>
      <c r="D30" s="18"/>
      <c r="E30" s="18"/>
      <c r="F30" s="18"/>
      <c r="G30" s="18"/>
      <c r="H30" s="18"/>
      <c r="I30" s="25"/>
    </row>
    <row r="31" spans="1:9" ht="13.5">
      <c r="A31" s="19"/>
      <c r="B31" s="20" t="s">
        <v>231</v>
      </c>
      <c r="C31" s="20"/>
      <c r="D31" s="20"/>
      <c r="E31" s="20"/>
      <c r="F31" s="18"/>
      <c r="G31" s="18"/>
      <c r="H31" s="18"/>
      <c r="I31" s="25"/>
    </row>
    <row r="32" spans="1:9" ht="13.5">
      <c r="A32" s="19"/>
      <c r="B32" s="21"/>
      <c r="C32" s="21" t="s">
        <v>232</v>
      </c>
      <c r="D32" s="21" t="s">
        <v>233</v>
      </c>
      <c r="E32" s="20"/>
      <c r="F32" s="18"/>
      <c r="G32" s="18"/>
      <c r="H32" s="18"/>
      <c r="I32" s="25"/>
    </row>
    <row r="33" spans="1:9" ht="13.5">
      <c r="A33" s="19"/>
      <c r="B33" s="21" t="s">
        <v>234</v>
      </c>
      <c r="C33" s="21" t="s">
        <v>235</v>
      </c>
      <c r="D33" s="21" t="s">
        <v>236</v>
      </c>
      <c r="E33" s="20"/>
      <c r="F33" s="18"/>
      <c r="G33" s="18"/>
      <c r="H33" s="18"/>
      <c r="I33" s="25"/>
    </row>
    <row r="34" spans="1:10" ht="13.5">
      <c r="A34" s="19"/>
      <c r="B34" s="21" t="s">
        <v>237</v>
      </c>
      <c r="C34" s="21" t="s">
        <v>238</v>
      </c>
      <c r="D34" s="21" t="s">
        <v>239</v>
      </c>
      <c r="E34" s="20"/>
      <c r="F34" s="18"/>
      <c r="G34" s="18"/>
      <c r="H34" s="18"/>
      <c r="I34" s="25"/>
      <c r="J34" s="26"/>
    </row>
    <row r="35" spans="1:9" ht="13.5">
      <c r="A35" s="19"/>
      <c r="B35" s="18"/>
      <c r="C35" s="18"/>
      <c r="D35" s="18"/>
      <c r="E35" s="18"/>
      <c r="F35" s="18"/>
      <c r="G35" s="18"/>
      <c r="H35" s="18"/>
      <c r="I35" s="25"/>
    </row>
    <row r="36" spans="1:9" ht="13.5">
      <c r="A36" s="17" t="s">
        <v>13</v>
      </c>
      <c r="B36" s="18" t="s">
        <v>240</v>
      </c>
      <c r="C36" s="18"/>
      <c r="D36" s="18"/>
      <c r="E36" s="18"/>
      <c r="F36" s="18"/>
      <c r="G36" s="18"/>
      <c r="H36" s="18"/>
      <c r="I36" s="25"/>
    </row>
    <row r="37" spans="1:9" ht="13.5">
      <c r="A37" s="19"/>
      <c r="B37" s="18"/>
      <c r="C37" s="18"/>
      <c r="D37" s="18"/>
      <c r="E37" s="18"/>
      <c r="F37" s="18"/>
      <c r="G37" s="18"/>
      <c r="H37" s="18"/>
      <c r="I37" s="25"/>
    </row>
    <row r="38" spans="1:9" ht="16.5">
      <c r="A38" s="15" t="s">
        <v>241</v>
      </c>
      <c r="B38" s="18"/>
      <c r="C38" s="18"/>
      <c r="D38" s="18"/>
      <c r="E38" s="18"/>
      <c r="F38" s="18"/>
      <c r="G38" s="18"/>
      <c r="H38" s="18"/>
      <c r="I38" s="25"/>
    </row>
    <row r="39" spans="1:9" ht="13.5">
      <c r="A39" s="19" t="s">
        <v>242</v>
      </c>
      <c r="B39" s="18"/>
      <c r="C39" s="18"/>
      <c r="D39" s="18"/>
      <c r="E39" s="18"/>
      <c r="F39" s="18"/>
      <c r="G39" s="18"/>
      <c r="H39" s="18"/>
      <c r="I39" s="25"/>
    </row>
    <row r="40" spans="1:9" ht="13.5">
      <c r="A40" s="19"/>
      <c r="B40" s="18"/>
      <c r="C40" s="18"/>
      <c r="D40" s="18"/>
      <c r="E40" s="18"/>
      <c r="F40" s="18"/>
      <c r="G40" s="18"/>
      <c r="H40" s="18"/>
      <c r="I40" s="25"/>
    </row>
    <row r="41" spans="1:9" ht="13.5">
      <c r="A41" s="22"/>
      <c r="B41" s="23"/>
      <c r="C41" s="23"/>
      <c r="D41" s="23"/>
      <c r="E41" s="23"/>
      <c r="F41" s="23"/>
      <c r="G41" s="23"/>
      <c r="H41" s="23"/>
      <c r="I41" s="27"/>
    </row>
  </sheetData>
  <sheetProtection/>
  <mergeCells count="10">
    <mergeCell ref="H14:H15"/>
    <mergeCell ref="I14:I15"/>
    <mergeCell ref="G12:I13"/>
    <mergeCell ref="B12:D13"/>
    <mergeCell ref="A12:A15"/>
    <mergeCell ref="B14:B15"/>
    <mergeCell ref="C14:C15"/>
    <mergeCell ref="D14:D15"/>
    <mergeCell ref="F12:F15"/>
    <mergeCell ref="G14:G15"/>
  </mergeCells>
  <hyperlinks>
    <hyperlink ref="A10" r:id="rId1" display="http://www.post.japanpost.jp/cgi-simulator/booklet.php"/>
  </hyperlinks>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平野 義和</cp:lastModifiedBy>
  <cp:lastPrinted>2016-10-19T08:59:49Z</cp:lastPrinted>
  <dcterms:created xsi:type="dcterms:W3CDTF">2012-04-12T11:03:00Z</dcterms:created>
  <dcterms:modified xsi:type="dcterms:W3CDTF">2018-03-29T08:11:02Z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1041-10.8.0.5423</vt:lpwstr>
  </property>
</Properties>
</file>